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29" documentId="120_S{2AC9BD13-BADA-5192-A53E-5A8FF88502F6}" xr6:coauthVersionLast="47" xr6:coauthVersionMax="47" xr10:uidLastSave="{E2E84228-0BFA-476E-A48D-51BFBF78F94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<sst xmlns="http://schemas.openxmlformats.org/spreadsheetml/2006/main" count="180278" uniqueCount="39124">
  <si>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</si>
  <si>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</si>
  <si>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</si>
  <si>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</si>
  <si>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</si>
  <si>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</si>
  <si>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</si>
  <si>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</si>
  <si>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</si>
  <si>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</si>
  <si>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</si>
  <si>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</si>
  <si>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</si>
  <si>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</si>
  <si>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</si>
  <si>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</si>
  <si>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</si>
  <si>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</si>
  <si>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</si>
  <si>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</si>
  <si>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</si>
  <si>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</si>
  <si>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</si>
  <si>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</si>
  <si>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</si>
  <si>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</si>
  <si>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</si>
  <si>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</si>
  <si>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</si>
  <si>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</si>
  <si>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</si>
  <si>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</si>
  <si>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</si>
  <si>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</si>
  <si>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</si>
  <si>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</si>
  <si>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</si>
  <si>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</si>
  <si>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</si>
  <si>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</si>
  <si>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</si>
  <si>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</si>
  <si>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</si>
  <si>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</si>
  <si>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</si>
  <si>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</si>
  <si>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</si>
  <si>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</si>
  <si>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</si>
  <si>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</si>
  <si>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</si>
  <si>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</si>
  <si>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</si>
  <si>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</si>
  <si>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</si>
  <si>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</si>
  <si>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</si>
  <si>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</si>
  <si>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</si>
  <si>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</si>
  <si>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</si>
  <si>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</si>
  <si>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</si>
  <si>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</si>
  <si>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</si>
  <si>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</si>
  <si>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</si>
  <si>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</si>
  <si>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</si>
  <si>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</si>
  <si>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</si>
  <si>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</si>
  <si>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</si>
  <si>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</si>
  <si>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</si>
  <si>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</si>
  <si>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</si>
  <si>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</si>
  <si>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</si>
  <si>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</si>
  <si>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</si>
  <si>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</si>
  <si>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</si>
  <si>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</si>
  <si>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</si>
  <si>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</si>
  <si>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</si>
  <si>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</si>
  <si>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</si>
  <si>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</si>
  <si>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</si>
  <si>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</si>
  <si>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</si>
  <si>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</si>
  <si>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</si>
  <si>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</si>
  <si>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</si>
  <si>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</si>
  <si>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</si>
  <si>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</si>
  <si>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</si>
  <si>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</si>
  <si>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</si>
  <si>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</si>
  <si>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</si>
  <si>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</si>
  <si>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</si>
  <si>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</si>
  <si>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</si>
  <si>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</si>
  <si>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</si>
  <si>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</si>
  <si>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</si>
  <si>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</si>
  <si>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</si>
  <si>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</si>
  <si>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</si>
  <si>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</si>
  <si>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</si>
  <si>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</si>
  <si>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</si>
  <si>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</si>
  <si>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</si>
  <si>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</si>
  <si>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</si>
  <si>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</si>
  <si>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</si>
  <si>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</si>
  <si>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</si>
  <si>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</si>
  <si>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</si>
  <si>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</si>
  <si>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</si>
  <si>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</si>
  <si>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</si>
  <si>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</si>
  <si>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</si>
  <si>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</si>
  <si>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</si>
  <si>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</si>
  <si>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</si>
  <si>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</si>
  <si>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</si>
  <si>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</si>
  <si>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</si>
  <si>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</si>
  <si>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</si>
  <si>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</si>
  <si>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</si>
  <si>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</si>
  <si>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</si>
  <si>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</si>
  <si>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</si>
  <si>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</si>
  <si>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</si>
  <si>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</si>
  <si>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</si>
  <si>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</si>
  <si>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</si>
  <si>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</si>
  <si>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</si>
  <si>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</si>
  <si>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</si>
  <si>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</si>
  <si>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</si>
  <si>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</si>
  <si>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</si>
  <si>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</si>
  <si>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</si>
  <si>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</si>
  <si>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</si>
  <si>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</si>
  <si>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</si>
  <si>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</si>
  <si>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</si>
  <si>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</si>
  <si>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</si>
  <si>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</si>
  <si>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</si>
  <si>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</si>
  <si>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</si>
  <si>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</si>
  <si>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</si>
  <si>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</si>
  <si>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</si>
  <si>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</si>
  <si>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</si>
  <si>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</si>
  <si>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</si>
  <si>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</si>
  <si>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</si>
  <si>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</si>
  <si>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</si>
  <si>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</si>
  <si>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</si>
  <si>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</si>
  <si>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</si>
  <si>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</si>
  <si>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</si>
  <si>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</si>
  <si>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</si>
  <si>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</si>
  <si>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</si>
  <si>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</si>
  <si>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</si>
  <si>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</si>
  <si>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</si>
  <si>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</si>
  <si>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</si>
  <si>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</si>
  <si>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</si>
  <si>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</si>
  <si>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</si>
  <si>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</si>
  <si>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</si>
  <si>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</si>
  <si>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</si>
  <si>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</si>
  <si>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</si>
  <si>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</si>
  <si>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</si>
  <si>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</si>
  <si>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</si>
  <si>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</si>
  <si>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</si>
  <si>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</si>
  <si>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</si>
  <si>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</si>
  <si>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</si>
  <si>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</si>
  <si>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</si>
  <si>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</si>
  <si>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</si>
  <si>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</si>
  <si>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</si>
  <si>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</si>
  <si>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</si>
  <si>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</si>
  <si>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</si>
  <si>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</si>
  <si>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</si>
  <si>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</si>
  <si>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</si>
  <si>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</si>
  <si>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</si>
  <si>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</si>
  <si>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</si>
  <si>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</si>
  <si>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</si>
  <si>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</si>
  <si>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</si>
  <si>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</si>
  <si>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</si>
  <si>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</si>
  <si>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</si>
  <si>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</si>
  <si>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</si>
  <si>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</si>
  <si>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</si>
  <si>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</si>
  <si>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</si>
  <si>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</si>
  <si>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</si>
  <si>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</si>
  <si>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</si>
  <si>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</si>
  <si>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</si>
  <si>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</si>
  <si>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</si>
  <si>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</si>
  <si>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</si>
  <si>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</si>
  <si>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</si>
  <si>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</si>
  <si>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</si>
  <si>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</si>
  <si>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</si>
  <si>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</si>
  <si>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</si>
  <si>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</si>
  <si>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</si>
  <si>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</si>
  <si>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</si>
  <si>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</si>
  <si>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</si>
  <si>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</si>
  <si>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</si>
  <si>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</si>
  <si>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</si>
  <si>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</si>
  <si>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</si>
  <si>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</si>
  <si>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</si>
  <si>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</si>
  <si>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</si>
  <si>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</si>
  <si>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</si>
  <si>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</si>
  <si>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</si>
  <si>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</si>
  <si>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</si>
  <si>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</si>
  <si>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</si>
  <si>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</si>
  <si>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</si>
  <si>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</si>
  <si>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</si>
  <si>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</si>
  <si>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</si>
  <si>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</si>
  <si>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</si>
  <si>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</si>
  <si>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</si>
  <si>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</si>
  <si>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</si>
  <si>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</si>
  <si>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</si>
  <si>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</si>
  <si>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</si>
  <si>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</si>
  <si>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</si>
  <si>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</si>
  <si>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</si>
  <si>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</si>
  <si>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</si>
  <si>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</si>
  <si>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</si>
  <si>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</si>
  <si>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</si>
  <si>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</si>
  <si>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</si>
  <si>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</si>
  <si>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</si>
  <si>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</si>
  <si>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</si>
  <si>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</si>
  <si>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</si>
  <si>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</si>
  <si>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</si>
  <si>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</si>
  <si>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</si>
  <si>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</si>
  <si>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</si>
  <si>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</si>
  <si>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</si>
  <si>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</si>
  <si>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</si>
  <si>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</si>
  <si>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</si>
  <si>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</si>
  <si>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</si>
  <si>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</si>
  <si>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</si>
  <si>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</si>
  <si>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</si>
  <si>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</si>
  <si>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</si>
  <si>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</si>
  <si>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</si>
  <si>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</si>
  <si>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</si>
  <si>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</si>
  <si>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</si>
  <si>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</si>
  <si>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</si>
  <si>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</si>
  <si>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</si>
  <si>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</si>
  <si>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</si>
  <si>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</si>
  <si>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</si>
  <si>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</si>
  <si>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</si>
  <si>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</si>
  <si>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</si>
  <si>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</si>
  <si>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</si>
  <si>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</si>
  <si>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</si>
  <si>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</si>
  <si>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</si>
  <si>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</si>
  <si>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</si>
  <si>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</si>
  <si>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</si>
  <si>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</si>
  <si>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</si>
  <si>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</si>
  <si>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</si>
  <si>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</si>
  <si>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</si>
  <si>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</si>
  <si>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</si>
  <si>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</si>
  <si>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</si>
  <si>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</si>
  <si>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</si>
  <si>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</si>
  <si>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</si>
  <si>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</si>
  <si>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</si>
  <si>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</si>
  <si>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</si>
  <si>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</si>
  <si>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</si>
  <si>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</si>
  <si>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</si>
  <si>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</si>
  <si>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</si>
  <si>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</si>
  <si>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</si>
  <si>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</si>
  <si>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</si>
  <si>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</si>
  <si>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</si>
  <si>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</si>
  <si>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</si>
  <si>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</si>
  <si>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</si>
  <si>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</si>
  <si>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</si>
  <si>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</si>
  <si>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</si>
  <si>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</si>
  <si>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</si>
  <si>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</si>
  <si>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</si>
  <si>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</si>
  <si>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</si>
  <si>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</si>
  <si>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</si>
  <si>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</si>
  <si>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</si>
  <si>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</si>
  <si>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</si>
  <si>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</si>
  <si>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</si>
  <si>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</si>
  <si>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</si>
  <si>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</si>
  <si>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</si>
  <si>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</si>
  <si>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</si>
  <si>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</si>
  <si>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</si>
  <si>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</si>
  <si>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</si>
  <si>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</si>
  <si>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</si>
  <si>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</si>
  <si>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</si>
  <si>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</si>
  <si>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</si>
  <si>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</si>
  <si>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</si>
  <si>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</si>
  <si>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</si>
  <si>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</si>
  <si>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</si>
  <si>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</si>
  <si>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</si>
  <si>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</si>
  <si>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</si>
  <si>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</si>
  <si>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</si>
  <si>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</si>
  <si>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</si>
  <si>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</si>
  <si>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</si>
  <si>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</si>
  <si>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</si>
  <si>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</si>
  <si>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</si>
  <si>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</si>
  <si>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</si>
  <si>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</si>
  <si>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</si>
  <si>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</si>
  <si>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</si>
  <si>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</si>
  <si>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</si>
  <si>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</si>
  <si>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</si>
  <si>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</si>
  <si>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</si>
  <si>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</si>
  <si>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</si>
  <si>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</si>
  <si>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</si>
  <si>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</si>
  <si>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</si>
  <si>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</si>
  <si>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</si>
  <si>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</si>
  <si>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</si>
  <si>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</si>
  <si>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</si>
  <si>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</si>
  <si>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</si>
  <si>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</si>
  <si>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</si>
  <si>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</si>
  <si>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</si>
  <si>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</si>
  <si>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</si>
  <si>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</si>
  <si>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</si>
  <si>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</si>
  <si>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</si>
  <si>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</si>
  <si>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</si>
  <si>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</si>
  <si>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</si>
  <si>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</si>
  <si>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</si>
  <si>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</si>
  <si>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</si>
  <si>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</si>
  <si>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</si>
  <si>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</si>
  <si>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</si>
  <si>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</si>
  <si>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</si>
  <si>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</si>
  <si>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</si>
  <si>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</si>
  <si>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</si>
  <si>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</si>
  <si>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</si>
  <si>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</si>
  <si>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</si>
  <si>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</si>
  <si>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</si>
  <si>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</si>
  <si>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</si>
  <si>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</si>
  <si>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</si>
  <si>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</si>
  <si>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</si>
  <si>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</si>
  <si>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</si>
  <si>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</si>
  <si>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</si>
  <si>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</si>
  <si>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</si>
  <si>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</si>
  <si>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</si>
  <si>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</si>
  <si>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</si>
  <si>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</si>
  <si>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</si>
  <si>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</si>
  <si>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</si>
  <si>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</si>
  <si>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</si>
  <si>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</si>
  <si>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</si>
  <si>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</si>
  <si>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</si>
  <si>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</si>
  <si>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</si>
  <si>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</si>
  <si>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</si>
  <si>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</si>
  <si>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</si>
  <si>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</si>
  <si>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</si>
  <si>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</si>
  <si>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</si>
  <si>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</si>
  <si>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</si>
  <si>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</si>
  <si>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</si>
  <si>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</si>
  <si>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</si>
  <si>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</si>
  <si>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</si>
  <si>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</si>
  <si>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</si>
  <si>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</si>
  <si>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</si>
  <si>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</si>
  <si>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</si>
  <si>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</si>
  <si>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</si>
  <si>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</si>
  <si>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</si>
  <si>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</si>
  <si>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</si>
  <si>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</si>
  <si>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</si>
  <si>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</si>
  <si>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</si>
  <si>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</si>
  <si>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</si>
  <si>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</si>
  <si>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</si>
  <si>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</si>
  <si>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</si>
  <si>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</si>
  <si>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</si>
  <si>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</si>
  <si>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</si>
  <si>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</si>
  <si>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</si>
  <si>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</si>
  <si>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</si>
  <si>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</si>
  <si>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</si>
  <si>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</si>
  <si>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</si>
  <si>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</si>
  <si>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</si>
  <si>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</si>
  <si>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</si>
  <si>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</si>
  <si>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</si>
  <si>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</si>
  <si>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</si>
  <si>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</si>
  <si>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</si>
  <si>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</si>
  <si>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</si>
  <si>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</si>
  <si>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</si>
  <si>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</si>
  <si>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</si>
  <si>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</si>
  <si>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</si>
  <si>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</si>
  <si>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</si>
  <si>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</si>
  <si>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</si>
  <si>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</si>
  <si>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</si>
  <si>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</si>
  <si>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</si>
  <si>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</si>
  <si>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</si>
  <si>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</si>
  <si>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</si>
  <si>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</si>
  <si>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</si>
  <si>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</si>
  <si>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</si>
  <si>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</si>
  <si>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</si>
  <si>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</si>
  <si>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</si>
  <si>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</si>
  <si>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</si>
  <si>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</si>
  <si>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</si>
  <si>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</si>
  <si>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</si>
  <si>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</si>
  <si>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</si>
  <si>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</si>
  <si>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</si>
  <si>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</si>
  <si>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</si>
  <si>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</si>
  <si>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</si>
  <si>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</si>
  <si>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</si>
  <si>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</si>
  <si>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</si>
  <si>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</si>
  <si>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</si>
  <si>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</si>
  <si>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</si>
  <si>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</si>
  <si>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</si>
  <si>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</si>
  <si>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</si>
  <si>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</si>
  <si>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</si>
  <si>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</si>
  <si>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</si>
  <si>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</si>
  <si>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</si>
  <si>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</si>
  <si>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</si>
  <si>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</si>
  <si>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</si>
  <si>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</si>
  <si>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</si>
  <si>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</si>
  <si>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</si>
  <si>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</si>
  <si>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</si>
  <si>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</si>
  <si>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</si>
  <si>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</si>
  <si>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</si>
  <si>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</si>
  <si>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</si>
  <si>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</si>
  <si>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</si>
  <si>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</si>
  <si>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</si>
  <si>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</si>
  <si>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</si>
  <si>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</si>
  <si>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</si>
  <si>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</si>
  <si>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</si>
  <si>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</si>
  <si>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</si>
  <si>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</si>
  <si>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</si>
  <si>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</si>
  <si>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</si>
  <si>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</si>
  <si>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</si>
  <si>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</si>
  <si>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</si>
  <si>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</si>
  <si>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</si>
  <si>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</si>
  <si>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</si>
  <si>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</si>
  <si>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</si>
  <si>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</si>
  <si>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</si>
  <si>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</si>
  <si>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</si>
  <si>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</si>
  <si>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</si>
  <si>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</si>
  <si>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</si>
  <si>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</si>
  <si>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</si>
  <si>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</si>
  <si>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</si>
  <si>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</si>
  <si>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</si>
  <si>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</si>
  <si>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</si>
  <si>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</si>
  <si>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</si>
  <si>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</si>
  <si>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</si>
  <si>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</si>
  <si>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</si>
  <si>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</si>
  <si>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</si>
  <si>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</si>
  <si>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</si>
  <si>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</si>
  <si>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</si>
  <si>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</si>
  <si>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</si>
  <si>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</si>
  <si>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</si>
  <si>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</si>
  <si>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</si>
  <si>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</si>
  <si>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</si>
  <si>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</si>
  <si>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</si>
  <si>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</si>
  <si>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</si>
  <si>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</si>
  <si>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</si>
  <si>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</si>
  <si>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</si>
  <si>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</si>
  <si>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</si>
  <si>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</si>
  <si>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</si>
  <si>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</si>
  <si>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</si>
  <si>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</si>
  <si>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</si>
  <si>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</si>
  <si>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</si>
  <si>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</si>
  <si>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</si>
  <si>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</si>
  <si>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</si>
  <si>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</si>
  <si>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</si>
  <si>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</si>
  <si>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</si>
  <si>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</si>
  <si>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</si>
  <si>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</si>
  <si>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</si>
  <si>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</si>
  <si>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</si>
  <si>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</si>
  <si>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</si>
  <si>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</si>
  <si>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</si>
  <si>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</si>
  <si>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</si>
  <si>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</si>
  <si>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</si>
  <si>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</si>
  <si>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</si>
  <si>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</si>
  <si>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</si>
  <si>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</si>
  <si>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</si>
  <si>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</si>
  <si>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</si>
  <si>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</si>
  <si>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</si>
  <si>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</si>
  <si>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</si>
  <si>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</si>
  <si>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</si>
  <si>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</si>
  <si>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</si>
  <si>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</si>
  <si>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</si>
  <si>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</si>
  <si>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</si>
  <si>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</si>
  <si>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</si>
  <si>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</si>
  <si>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</si>
  <si>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</si>
  <si>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</si>
  <si>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</si>
  <si>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</si>
  <si>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</si>
  <si>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</si>
  <si>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</si>
  <si>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</si>
  <si>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</si>
  <si>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</si>
  <si>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</si>
  <si>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</si>
  <si>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</si>
  <si>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</si>
  <si>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</si>
  <si>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</si>
  <si>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</si>
  <si>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</si>
  <si>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</si>
  <si>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</si>
  <si>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</si>
  <si>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</si>
  <si>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</si>
  <si>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</si>
  <si>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</si>
  <si>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</si>
  <si>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</si>
  <si>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</si>
  <si>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</si>
  <si>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</si>
  <si>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</si>
  <si>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</si>
  <si>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</si>
  <si>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</si>
  <si>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</si>
  <si>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</si>
  <si>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</si>
  <si>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</si>
  <si>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</si>
  <si>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</si>
  <si>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</si>
  <si>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</si>
  <si>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</si>
  <si>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</si>
  <si>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</si>
  <si>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</si>
  <si>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</si>
  <si>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</si>
  <si>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</si>
  <si>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</si>
  <si>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</si>
  <si>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</si>
  <si>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</si>
  <si>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</si>
  <si>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</si>
  <si>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</si>
  <si>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</si>
  <si>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</si>
  <si>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</si>
  <si>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</si>
  <si>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</si>
  <si>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</si>
  <si>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</si>
  <si>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</si>
  <si>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</si>
  <si>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</si>
  <si>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</si>
  <si>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</si>
  <si>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</si>
  <si>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</si>
  <si>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</si>
  <si>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</si>
  <si>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</si>
  <si>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</si>
  <si>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</si>
  <si>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</si>
  <si>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</si>
  <si>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</si>
  <si>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</si>
  <si>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</si>
  <si>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</si>
  <si>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</si>
  <si>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</si>
  <si>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</si>
  <si>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</si>
  <si>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</si>
  <si>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</si>
  <si>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</si>
  <si>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</si>
  <si>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</si>
  <si>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</si>
  <si>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</si>
  <si>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</si>
  <si>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</si>
  <si>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</si>
  <si>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</si>
  <si>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</si>
  <si>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</si>
  <si>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</si>
  <si>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</si>
  <si>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</si>
  <si>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</si>
  <si>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</si>
  <si>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</si>
  <si>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</si>
  <si>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</si>
  <si>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</si>
  <si>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</si>
  <si>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</si>
  <si>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</si>
  <si>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</si>
  <si>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</si>
  <si>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</si>
  <si>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</si>
  <si>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</si>
  <si>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</si>
  <si>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</si>
  <si>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</si>
  <si>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</si>
  <si>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</si>
  <si>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</si>
  <si>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</si>
  <si>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</si>
  <si>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</si>
  <si>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</si>
  <si>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</si>
  <si>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</si>
  <si>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</si>
  <si>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</si>
  <si>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</si>
  <si>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</si>
  <si>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</si>
  <si>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</si>
  <si>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</si>
  <si>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</si>
  <si>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</si>
  <si>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</si>
  <si>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</si>
  <si>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</si>
  <si>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</si>
  <si>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</si>
  <si>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</si>
  <si>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</si>
  <si>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</si>
  <si>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</si>
  <si>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</si>
  <si>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</si>
  <si>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</si>
  <si>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</si>
  <si>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</si>
  <si>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</si>
  <si>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</si>
  <si>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</si>
  <si>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</si>
  <si>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</si>
  <si>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</si>
  <si>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</si>
  <si>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</si>
  <si>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</si>
  <si>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</si>
  <si>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</si>
  <si>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</si>
  <si>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</si>
  <si>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</si>
  <si>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</si>
  <si>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</si>
  <si>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</si>
  <si>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</si>
  <si>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</si>
  <si>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</si>
  <si>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</si>
  <si>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</si>
  <si>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</si>
  <si>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</si>
  <si>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</si>
  <si>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</si>
  <si>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</si>
  <si>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</si>
  <si>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</si>
  <si>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</si>
  <si>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</si>
  <si>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</si>
  <si>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</si>
  <si>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</si>
  <si>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</si>
  <si>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</si>
  <si>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</si>
  <si>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</si>
  <si>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</si>
  <si>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</si>
  <si>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</si>
  <si>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</si>
  <si>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</si>
  <si>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</si>
  <si>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</si>
  <si>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</si>
  <si>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</si>
  <si>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</si>
  <si>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</si>
  <si>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</si>
  <si>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</si>
  <si>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</si>
  <si>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</si>
  <si>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</si>
  <si>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</si>
  <si>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</si>
  <si>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</si>
  <si>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</si>
  <si>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</si>
  <si>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</si>
  <si>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</si>
  <si>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</si>
  <si>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</si>
  <si>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</si>
  <si>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</si>
  <si>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</si>
  <si>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</si>
  <si>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</si>
  <si>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</si>
  <si>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</si>
  <si>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</si>
  <si>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</si>
  <si>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</si>
  <si>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</si>
  <si>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</si>
  <si>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</si>
  <si>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</si>
  <si>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</si>
  <si>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</si>
  <si>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</si>
  <si>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</si>
  <si>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</si>
  <si>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</si>
  <si>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</si>
  <si>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</si>
  <si>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</si>
  <si>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</si>
  <si>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</si>
  <si>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</si>
  <si>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</si>
  <si>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</si>
  <si>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</si>
  <si>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</si>
  <si>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</si>
  <si>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</si>
  <si>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</si>
  <si>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</si>
  <si>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</si>
  <si>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</si>
  <si>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</si>
  <si>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</si>
  <si>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</si>
  <si>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</si>
  <si>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</si>
  <si>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</si>
  <si>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</si>
  <si>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</si>
  <si>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</si>
  <si>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</si>
  <si>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</si>
  <si>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</si>
  <si>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</si>
  <si>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</si>
  <si>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</si>
  <si>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</si>
  <si>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</si>
  <si>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</si>
  <si>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</si>
  <si>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</si>
  <si>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</si>
  <si>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</si>
  <si>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</si>
  <si>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</si>
  <si>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</si>
  <si>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</si>
  <si>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</si>
  <si>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</si>
  <si>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</si>
  <si>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</si>
  <si>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</si>
  <si>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</si>
  <si>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</si>
  <si>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</si>
  <si>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</si>
  <si>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</si>
  <si>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</si>
  <si>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</si>
  <si>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</si>
  <si>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</si>
  <si>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</si>
  <si>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</si>
  <si>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</si>
  <si>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</si>
  <si>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</si>
  <si>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</si>
  <si>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</si>
  <si>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</si>
  <si>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</si>
  <si>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</si>
  <si>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</si>
  <si>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</si>
  <si>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</si>
  <si>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</si>
  <si>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</si>
  <si>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</si>
  <si>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</si>
  <si>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</si>
  <si>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</si>
  <si>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</si>
  <si>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</si>
  <si>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</si>
  <si>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</si>
  <si>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</si>
  <si>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</si>
  <si>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</si>
  <si>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</si>
  <si>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</si>
  <si>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</si>
  <si>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</si>
  <si>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</si>
  <si>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</si>
  <si>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</si>
  <si>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</si>
  <si>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</si>
  <si>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</si>
  <si>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</si>
  <si>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</si>
  <si>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</si>
  <si>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</si>
  <si>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</si>
  <si>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</si>
  <si>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</si>
  <si>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</si>
  <si>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</si>
  <si>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</si>
  <si>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</si>
  <si>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</si>
  <si>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</si>
  <si>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</si>
  <si>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</si>
  <si>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</si>
  <si>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</si>
  <si>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</si>
  <si>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</si>
  <si>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</si>
  <si>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</si>
  <si>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</si>
  <si>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</si>
  <si>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</si>
  <si>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</si>
  <si>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</si>
  <si>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</si>
  <si>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</si>
  <si>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</si>
  <si>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</si>
  <si>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</si>
  <si>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</si>
  <si>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</si>
  <si>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</si>
  <si>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</si>
  <si>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</si>
  <si>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</si>
  <si>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</si>
  <si>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</si>
  <si>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</si>
  <si>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</si>
  <si>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</si>
  <si>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</si>
  <si>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</si>
  <si>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</si>
  <si>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</si>
  <si>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</si>
  <si>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</si>
  <si>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</si>
  <si>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</si>
  <si>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</si>
  <si>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</si>
  <si>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</si>
  <si>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</si>
  <si>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</si>
  <si>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</si>
  <si>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</si>
  <si>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</si>
  <si>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</si>
  <si>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</si>
  <si>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</si>
  <si>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</si>
  <si>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</si>
  <si>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</si>
  <si>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</si>
  <si>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</si>
  <si>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</si>
  <si>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</si>
  <si>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</si>
  <si>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</si>
  <si>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</si>
  <si>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</si>
  <si>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</si>
  <si>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</si>
  <si>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</si>
  <si>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</si>
  <si>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</si>
  <si>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</si>
  <si>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</si>
  <si>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</si>
  <si>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</si>
  <si>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</si>
  <si>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</si>
  <si>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</si>
  <si>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</si>
  <si>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</si>
  <si>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</si>
  <si>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</si>
  <si>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</si>
  <si>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</si>
  <si>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</si>
  <si>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</si>
  <si>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</si>
  <si>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</si>
  <si>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</si>
  <si>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</si>
  <si>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</si>
  <si>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</si>
  <si>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</si>
  <si>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</si>
  <si>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</si>
  <si>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</si>
  <si>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</si>
  <si>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</si>
  <si>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</si>
  <si>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</si>
  <si>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</si>
  <si>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</si>
  <si>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</si>
  <si>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</si>
  <si>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</si>
  <si>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</si>
  <si>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</si>
  <si>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</si>
  <si>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</si>
  <si>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</si>
  <si>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</si>
  <si>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</si>
  <si>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</si>
  <si>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</si>
  <si>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</si>
  <si>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</si>
  <si>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</si>
  <si>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</si>
  <si>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</si>
  <si>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</si>
  <si>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</si>
  <si>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</si>
  <si>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</si>
  <si>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</si>
  <si>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</si>
  <si>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</si>
  <si>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</si>
  <si>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</si>
  <si>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</si>
  <si>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</si>
  <si>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</si>
  <si>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</si>
  <si>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</si>
  <si>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</si>
  <si>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</si>
  <si>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</si>
  <si>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</si>
  <si>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</si>
  <si>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</si>
  <si>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</si>
  <si>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</si>
  <si>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</si>
  <si>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</si>
  <si>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</si>
  <si>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</si>
  <si>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</si>
  <si>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</si>
  <si>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</si>
  <si>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</si>
  <si>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</si>
  <si>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</si>
  <si>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</si>
  <si>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</si>
  <si>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</si>
  <si>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</si>
  <si>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</si>
  <si>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</si>
  <si>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</si>
  <si>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</si>
  <si>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</si>
  <si>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</si>
  <si>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</si>
  <si>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</si>
  <si>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</si>
  <si>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</si>
  <si>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</si>
  <si>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</si>
  <si>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</si>
  <si>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</si>
  <si>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</si>
  <si>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</si>
  <si>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</si>
  <si>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</si>
  <si>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</si>
  <si>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</si>
  <si>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</si>
  <si>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</si>
  <si>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</si>
  <si>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</si>
  <si>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</si>
  <si>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</si>
  <si>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</si>
  <si>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</si>
  <si>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</si>
  <si>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</si>
  <si>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</si>
  <si>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</si>
  <si>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</si>
  <si>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</si>
  <si>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</si>
  <si>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</si>
  <si>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</si>
  <si>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</si>
  <si>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</si>
  <si>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</si>
  <si>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</si>
  <si>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</si>
  <si>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</si>
  <si>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</si>
  <si>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</si>
  <si>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</si>
  <si>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</si>
  <si>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</si>
  <si>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</si>
  <si>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</si>
  <si>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</si>
  <si>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</si>
  <si>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</si>
  <si>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</si>
  <si>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</si>
  <si>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</si>
  <si>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</si>
  <si>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</si>
  <si>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</si>
  <si>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</si>
  <si>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</si>
  <si>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</si>
  <si>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</si>
  <si>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</si>
  <si>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</si>
  <si>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</si>
  <si>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</si>
  <si>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</si>
  <si>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</si>
  <si>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</si>
  <si>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</si>
  <si>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</si>
  <si>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</si>
  <si>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</si>
  <si>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</si>
  <si>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</si>
  <si>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</si>
  <si>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</si>
  <si>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</si>
  <si>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</si>
  <si>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</si>
  <si>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</si>
  <si>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</si>
  <si>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</si>
  <si>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</si>
  <si>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</si>
  <si>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</si>
  <si>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</si>
  <si>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</si>
  <si>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</si>
  <si>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</si>
  <si>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</si>
  <si>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</si>
  <si>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</si>
  <si>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</si>
  <si>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</si>
  <si>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</si>
  <si>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</si>
  <si>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</si>
  <si>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</si>
  <si>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</si>
  <si>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</si>
  <si>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</si>
  <si>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</si>
  <si>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</si>
  <si>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</si>
  <si>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</si>
  <si>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</si>
  <si>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</si>
  <si>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</si>
  <si>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</si>
  <si>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</si>
  <si>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</si>
  <si>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</si>
  <si>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</si>
  <si>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</si>
  <si>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</si>
  <si>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</si>
  <si>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</si>
  <si>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</si>
  <si>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</si>
  <si>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</si>
  <si>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</si>
  <si>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</si>
  <si>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</si>
  <si>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</si>
  <si>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</si>
  <si>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</si>
  <si>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</si>
  <si>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</si>
  <si>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</si>
  <si>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</si>
  <si>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</si>
  <si>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</si>
  <si>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</si>
  <si>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</si>
  <si>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</si>
  <si>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</si>
  <si>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</si>
  <si>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</si>
  <si>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</si>
  <si>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</si>
  <si>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</si>
  <si>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</si>
  <si>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</si>
  <si>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</si>
  <si>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</si>
  <si>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</si>
  <si>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</si>
  <si>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</si>
  <si>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</si>
  <si>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</si>
  <si>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</si>
  <si>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</si>
  <si>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</si>
  <si>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</si>
  <si>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</si>
  <si>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</si>
  <si>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</si>
  <si>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</si>
  <si>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</si>
  <si>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</si>
  <si>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</si>
  <si>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</si>
  <si>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</si>
  <si>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</si>
  <si>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</si>
  <si>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</si>
  <si>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</si>
  <si>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</si>
  <si>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</si>
  <si>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</si>
  <si>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</si>
  <si>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</si>
  <si>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</si>
  <si>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</si>
  <si>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</si>
  <si>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</si>
  <si>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</si>
  <si>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</si>
  <si>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</si>
  <si>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</si>
  <si>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</si>
  <si>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</si>
  <si>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</si>
  <si>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</si>
  <si>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</si>
  <si>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</si>
  <si>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</si>
  <si>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</si>
  <si>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</si>
  <si>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</si>
  <si>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</si>
  <si>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</si>
  <si>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</si>
  <si>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</si>
  <si>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</si>
  <si>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</si>
  <si>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</si>
  <si>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</si>
  <si>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</si>
  <si>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</si>
  <si>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</si>
  <si>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</si>
  <si>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</si>
  <si>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</si>
  <si>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</si>
  <si>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</si>
  <si>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</si>
  <si>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</si>
  <si>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</si>
  <si>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</si>
  <si>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</si>
  <si>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</si>
  <si>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</si>
  <si>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</si>
  <si>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</si>
  <si>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</si>
  <si>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</si>
  <si>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</si>
  <si>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</si>
  <si>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</si>
  <si>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</si>
  <si>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</si>
  <si>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</si>
  <si>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</si>
  <si>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</si>
  <si>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</si>
  <si>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</si>
  <si>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</si>
  <si>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</si>
  <si>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</si>
  <si>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</si>
  <si>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</si>
  <si>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</si>
  <si>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</si>
  <si>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</si>
  <si>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</si>
  <si>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</si>
  <si>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</si>
  <si>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</si>
  <si>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</si>
  <si>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</si>
  <si>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</si>
  <si>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</si>
  <si>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</si>
  <si>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</si>
  <si>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</si>
  <si>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</si>
  <si>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</si>
  <si>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</si>
  <si>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</si>
  <si>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</si>
  <si>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</si>
  <si>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</si>
  <si>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</si>
  <si>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</si>
  <si>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</si>
  <si>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</si>
  <si>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</si>
  <si>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</si>
  <si>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</si>
  <si>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</si>
  <si>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</si>
  <si>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</si>
  <si>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</si>
  <si>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</si>
  <si>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</si>
  <si>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</si>
  <si>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</si>
  <si>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</si>
  <si>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</si>
  <si>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</si>
  <si>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</si>
  <si>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</si>
  <si>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</si>
  <si>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</si>
  <si>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</si>
  <si>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</si>
  <si>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</si>
  <si>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</si>
  <si>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</si>
  <si>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</si>
  <si>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</si>
  <si>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</si>
  <si>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</si>
  <si>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</si>
  <si>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</si>
  <si>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</si>
  <si>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</si>
  <si>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</si>
  <si>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</si>
  <si>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</si>
  <si>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</si>
  <si>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</si>
  <si>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</si>
  <si>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</si>
  <si>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</si>
  <si>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</si>
  <si>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</si>
  <si>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</si>
  <si>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</si>
  <si>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</si>
  <si>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</si>
  <si>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</si>
  <si>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</si>
  <si>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</si>
  <si>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</si>
  <si>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</si>
  <si>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</si>
  <si>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</si>
  <si>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</si>
  <si>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</si>
  <si>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</si>
  <si>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</si>
  <si>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</si>
  <si>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</si>
  <si>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</si>
  <si>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</si>
  <si>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</si>
  <si>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</si>
  <si>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</si>
  <si>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</si>
  <si>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</si>
  <si>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</si>
  <si>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</si>
  <si>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</si>
  <si>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</si>
  <si>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</si>
  <si>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</si>
  <si>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</si>
  <si>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</si>
  <si>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</si>
  <si>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</si>
  <si>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</si>
  <si>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</si>
  <si>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</si>
  <si>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</si>
  <si>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</si>
  <si>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</si>
  <si>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</si>
  <si>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</si>
  <si>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</si>
  <si>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</si>
  <si>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</si>
  <si>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</si>
  <si>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</si>
  <si>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</si>
  <si>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</si>
  <si>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</si>
  <si>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</si>
  <si>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</si>
  <si>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</si>
  <si>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</si>
  <si>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</si>
  <si>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</si>
  <si>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</si>
  <si>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</si>
  <si>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</si>
  <si>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</si>
  <si>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</si>
  <si>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</si>
  <si>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</si>
  <si>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</si>
  <si>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</si>
  <si>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</si>
  <si>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</si>
  <si>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</si>
  <si>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</si>
  <si>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</si>
  <si>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</si>
  <si>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</si>
  <si>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</si>
  <si>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</si>
  <si>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</si>
  <si>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</si>
  <si>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</si>
  <si>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</si>
  <si>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</si>
  <si>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</si>
  <si>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</si>
  <si>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</si>
  <si>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</si>
  <si>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</si>
  <si>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</si>
  <si>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</si>
  <si>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</si>
  <si>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</si>
  <si>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</si>
  <si>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</si>
  <si>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</si>
  <si>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</si>
  <si>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</si>
  <si>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</si>
  <si>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</si>
  <si>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</si>
  <si>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</si>
  <si>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</si>
  <si>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</si>
  <si>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</si>
  <si>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</si>
  <si>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</si>
  <si>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</si>
  <si>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</si>
  <si>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</si>
  <si>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</si>
  <si>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</si>
  <si>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</si>
  <si>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</si>
  <si>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</si>
  <si>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</si>
  <si>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</si>
  <si>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</si>
  <si>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</si>
  <si>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</si>
  <si>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</si>
  <si>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</si>
  <si>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</si>
  <si>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</si>
  <si>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</si>
  <si>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</si>
  <si>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</si>
  <si>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</si>
  <si>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</si>
  <si>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</si>
  <si>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</si>
  <si>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</si>
  <si>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</si>
  <si>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</si>
  <si>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</si>
  <si>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</si>
  <si>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</si>
  <si>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</si>
  <si>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</si>
  <si>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</si>
  <si>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</si>
  <si>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</si>
  <si>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</si>
  <si>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</si>
  <si>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</si>
  <si>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</si>
  <si>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</si>
  <si>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</si>
  <si>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</si>
  <si>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</si>
  <si>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</si>
  <si>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</si>
  <si>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</si>
  <si>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</si>
  <si>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</si>
  <si>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</si>
  <si>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</si>
  <si>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</si>
  <si>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</si>
  <si>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</si>
  <si>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</si>
  <si>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</si>
  <si>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</si>
  <si>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</si>
  <si>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</si>
  <si>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</si>
  <si>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</si>
  <si>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</si>
  <si>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</si>
  <si>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</si>
  <si>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</si>
  <si>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</si>
  <si>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</si>
  <si>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</si>
  <si>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</si>
  <si>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</si>
  <si>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</si>
  <si>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</si>
  <si>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</si>
  <si>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</si>
  <si>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</si>
  <si>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</si>
  <si>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</si>
  <si>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</si>
  <si>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</si>
  <si>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</si>
  <si>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</si>
  <si>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</si>
  <si>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</si>
  <si>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</si>
  <si>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</si>
  <si>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</si>
  <si>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</si>
  <si>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</si>
  <si>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</si>
  <si>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</si>
  <si>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</si>
  <si>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</si>
  <si>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</si>
  <si>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</si>
  <si>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</si>
  <si>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</si>
  <si>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</si>
  <si>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</si>
  <si>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</si>
  <si>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</si>
  <si>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</si>
  <si>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</si>
  <si>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</si>
  <si>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</si>
  <si>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</si>
  <si>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</si>
  <si>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</si>
  <si>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</si>
  <si>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</si>
  <si>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</si>
  <si>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</si>
  <si>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</si>
  <si>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</si>
  <si>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</si>
  <si>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</si>
  <si>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</si>
  <si>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</si>
  <si>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</si>
  <si>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</si>
  <si>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</si>
  <si>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</si>
  <si>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</si>
  <si>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</si>
  <si>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</si>
  <si>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</si>
  <si>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</si>
  <si>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</si>
  <si>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</si>
  <si>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</si>
  <si>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</si>
  <si>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</si>
  <si>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</si>
  <si>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</si>
  <si>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</si>
  <si>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</si>
  <si>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</si>
  <si>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</si>
  <si>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</si>
  <si>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</si>
  <si>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</si>
  <si>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</si>
  <si>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</si>
  <si>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</si>
  <si>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</si>
  <si>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</si>
  <si>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</si>
  <si>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</si>
  <si>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</si>
  <si>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</si>
  <si>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</si>
  <si>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</si>
  <si>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</si>
  <si>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</si>
  <si>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</si>
  <si>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</si>
  <si>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</si>
  <si>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</si>
  <si>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</si>
  <si>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</si>
  <si>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</si>
  <si>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</si>
  <si>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</si>
  <si>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</si>
  <si>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</si>
  <si>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</si>
  <si>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</si>
  <si>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</si>
  <si>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</si>
  <si>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</si>
  <si>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</si>
  <si>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</si>
  <si>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</si>
  <si>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</si>
  <si>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</si>
  <si>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</si>
  <si>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</si>
  <si>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</si>
  <si>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</si>
  <si>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</si>
  <si>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</si>
  <si>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</si>
  <si>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</si>
  <si>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</si>
  <si>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</si>
  <si>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</si>
  <si>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</si>
  <si>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</si>
  <si>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</si>
  <si>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</si>
  <si>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</si>
  <si>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</si>
  <si>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</si>
  <si>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</si>
  <si>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</si>
  <si>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</si>
  <si>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</si>
  <si>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</si>
  <si>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</si>
  <si>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</si>
  <si>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</si>
  <si>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</si>
  <si>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</si>
  <si>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</si>
  <si>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</si>
  <si>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</si>
  <si>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</si>
  <si>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</si>
  <si>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</si>
  <si>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</si>
  <si>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</si>
  <si>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</si>
  <si>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</si>
  <si>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</si>
  <si>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</si>
  <si>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</si>
  <si>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</si>
  <si>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</si>
  <si>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</si>
  <si>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</si>
  <si>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</si>
  <si>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</si>
  <si>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</si>
  <si>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</si>
  <si>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</si>
  <si>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</si>
  <si>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</si>
  <si>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</si>
  <si>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</si>
  <si>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</si>
  <si>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</si>
  <si>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</si>
  <si>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</si>
  <si>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</si>
  <si>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</si>
  <si>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</si>
  <si>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</si>
  <si>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</si>
  <si>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</si>
  <si>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</si>
  <si>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</si>
  <si>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</si>
  <si>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</si>
  <si>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</si>
  <si>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</si>
  <si>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</si>
  <si>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</si>
  <si>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</si>
  <si>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</si>
  <si>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</si>
  <si>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</si>
  <si>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</si>
  <si>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</si>
  <si>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</si>
  <si>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</si>
  <si>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</si>
  <si>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</si>
  <si>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</si>
  <si>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</si>
  <si>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</si>
  <si>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</si>
  <si>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</si>
  <si>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</si>
  <si>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</si>
  <si>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</si>
  <si>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</si>
  <si>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</si>
  <si>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</si>
  <si>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</si>
  <si>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</si>
  <si>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</si>
  <si>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</si>
  <si>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</si>
  <si>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</si>
  <si>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</si>
  <si>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</si>
  <si>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</si>
  <si>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</si>
  <si>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</si>
  <si>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</si>
  <si>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</si>
  <si>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</si>
  <si>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</si>
  <si>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</si>
  <si>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</si>
  <si>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</si>
  <si>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</si>
  <si>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</si>
  <si>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</si>
  <si>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</si>
  <si>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</si>
  <si>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</si>
  <si>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</si>
  <si>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</si>
  <si>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</si>
  <si>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</si>
  <si>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</si>
  <si>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</si>
  <si>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</si>
  <si>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</si>
  <si>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</si>
  <si>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</si>
  <si>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</si>
  <si>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</si>
  <si>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</si>
  <si>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</si>
  <si>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</si>
  <si>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</si>
  <si>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</si>
  <si>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</si>
  <si>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</si>
  <si>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</si>
  <si>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</si>
  <si>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</si>
  <si>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</si>
  <si>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</si>
  <si>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</si>
  <si>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</si>
  <si>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</si>
  <si>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</si>
  <si>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</si>
  <si>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</si>
  <si>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</si>
  <si>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</si>
  <si>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</si>
  <si>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</si>
  <si>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</si>
  <si>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</si>
  <si>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</si>
  <si>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</si>
  <si>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</si>
  <si>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</si>
  <si>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</si>
  <si>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</si>
  <si>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</si>
  <si>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</si>
  <si>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</si>
  <si>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</si>
  <si>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</si>
  <si>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</si>
  <si>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</si>
  <si>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</si>
  <si>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</si>
  <si>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</si>
  <si>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</si>
  <si>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</si>
  <si>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</si>
  <si>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</si>
  <si>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</si>
  <si>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</si>
  <si>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</si>
  <si>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</si>
  <si>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</si>
  <si>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</si>
  <si>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</si>
  <si>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</si>
  <si>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</si>
  <si>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</si>
  <si>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</si>
  <si>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</si>
  <si>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</si>
  <si>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</si>
  <si>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</si>
  <si>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</si>
  <si>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</si>
  <si>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</si>
  <si>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</si>
  <si>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</si>
  <si>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</si>
  <si>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</si>
  <si>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</si>
  <si>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</si>
  <si>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</si>
  <si>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</si>
  <si>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</si>
  <si>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</si>
  <si>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</si>
  <si>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</si>
  <si>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</si>
  <si>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</si>
  <si>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</si>
  <si>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</si>
  <si>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</si>
  <si>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</si>
  <si>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</si>
  <si>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</si>
  <si>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</si>
  <si>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</si>
  <si>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</si>
  <si>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</si>
  <si>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</si>
  <si>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</si>
  <si>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</si>
  <si>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</si>
  <si>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</si>
  <si>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</si>
  <si>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</si>
  <si>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</si>
  <si>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</si>
  <si>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</si>
  <si>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</si>
  <si>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</si>
  <si>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</si>
  <si>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</si>
  <si>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</si>
  <si>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</si>
  <si>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</si>
  <si>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</si>
  <si>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</si>
  <si>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</si>
  <si>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</si>
  <si>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</si>
  <si>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</si>
  <si>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</si>
  <si>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</si>
  <si>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</si>
  <si>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</si>
  <si>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</si>
  <si>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</si>
  <si>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</si>
  <si>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</si>
  <si>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</si>
  <si>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</si>
  <si>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</si>
  <si>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</si>
  <si>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</si>
  <si>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</si>
  <si>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</si>
  <si>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</si>
  <si>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</si>
  <si>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</si>
  <si>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</si>
  <si>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</si>
  <si>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</si>
  <si>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</si>
  <si>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</si>
  <si>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</si>
  <si>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</si>
  <si>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</si>
  <si>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</si>
  <si>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</si>
  <si>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</si>
  <si>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</si>
  <si>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</si>
  <si>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</si>
  <si>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</si>
  <si>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</si>
  <si>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</si>
  <si>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</si>
  <si>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</si>
  <si>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</si>
  <si>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</si>
  <si>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</si>
  <si>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</si>
  <si>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</si>
  <si>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</si>
  <si>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</si>
  <si>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</si>
  <si>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</si>
  <si>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</si>
  <si>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</si>
  <si>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</si>
  <si>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</si>
  <si>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</si>
  <si>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</si>
  <si>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</si>
  <si>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</si>
  <si>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</si>
  <si>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</si>
  <si>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</si>
  <si>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</si>
  <si>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</si>
  <si>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</si>
  <si>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</si>
  <si>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</si>
  <si>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</si>
  <si>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</si>
  <si>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</si>
  <si>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</si>
  <si>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</si>
  <si>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</si>
  <si>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</si>
  <si>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</si>
  <si>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</si>
  <si>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</si>
  <si>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</si>
  <si>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</si>
  <si>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</si>
  <si>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</si>
  <si>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</si>
  <si>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</si>
  <si>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</si>
  <si>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</si>
  <si>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</si>
  <si>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</si>
  <si>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</si>
  <si>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</si>
  <si>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</si>
  <si>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</si>
  <si>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</si>
  <si>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</si>
  <si>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</si>
  <si>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</si>
  <si>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</si>
  <si>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</si>
  <si>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</si>
  <si>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</si>
  <si>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</si>
  <si>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</si>
  <si>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</si>
  <si>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</si>
  <si>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</si>
  <si>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</si>
  <si>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</si>
  <si>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</si>
  <si>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</si>
  <si>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</si>
  <si>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</si>
  <si>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</si>
  <si>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</si>
  <si>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</si>
  <si>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</si>
  <si>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</si>
  <si>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</si>
  <si>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</si>
  <si>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</si>
  <si>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</si>
  <si>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</si>
  <si>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</si>
  <si>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</si>
  <si>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</si>
  <si>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</si>
  <si>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</si>
  <si>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</si>
  <si>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</si>
  <si>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</si>
  <si>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</si>
  <si>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</si>
  <si>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</si>
  <si>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</si>
  <si>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</si>
  <si>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</si>
  <si>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</si>
  <si>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</si>
  <si>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</si>
  <si>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</si>
  <si>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</si>
  <si>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</si>
  <si>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</si>
  <si>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</si>
  <si>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</si>
  <si>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</si>
  <si>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</si>
  <si>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</si>
  <si>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</si>
  <si>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</si>
  <si>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</si>
  <si>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</si>
  <si>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</si>
  <si>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</si>
  <si>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</si>
  <si>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</si>
  <si>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</si>
  <si>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</si>
  <si>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</si>
  <si>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</si>
  <si>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</si>
  <si>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</si>
  <si>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</si>
  <si>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</si>
  <si>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</si>
  <si>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</si>
  <si>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</si>
  <si>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</si>
  <si>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</si>
  <si>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</si>
  <si>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</si>
  <si>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</si>
  <si>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</si>
  <si>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</si>
  <si>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</si>
  <si>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</si>
  <si>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</si>
  <si>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</si>
  <si>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</si>
  <si>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</si>
  <si>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</si>
  <si>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</si>
  <si>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</si>
  <si>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</si>
  <si>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</si>
  <si>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</si>
  <si>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</si>
  <si>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</si>
  <si>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</si>
  <si>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</si>
  <si>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</si>
  <si>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</si>
  <si>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</si>
  <si>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</si>
  <si>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</si>
  <si>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</si>
  <si>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</si>
  <si>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</si>
  <si>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</si>
  <si>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</si>
  <si>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</si>
  <si>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</si>
  <si>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</si>
  <si>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</si>
  <si>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</si>
  <si>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</si>
  <si>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</si>
  <si>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</si>
  <si>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</si>
  <si>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</si>
  <si>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</si>
  <si>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</si>
  <si>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</si>
  <si>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</si>
  <si>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</si>
  <si>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</si>
  <si>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</si>
  <si>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</si>
  <si>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</si>
  <si>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</si>
  <si>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</si>
  <si>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</si>
  <si>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</si>
  <si>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</si>
  <si>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</si>
  <si>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</si>
  <si>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</si>
  <si>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</si>
  <si>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</si>
  <si>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</si>
  <si>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</si>
  <si>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</si>
  <si>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</si>
  <si>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</si>
  <si>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</si>
  <si>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</si>
  <si>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</si>
  <si>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</si>
  <si>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</si>
  <si>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</si>
  <si>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</si>
  <si>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</si>
  <si>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</si>
  <si>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</si>
  <si>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</si>
  <si>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</si>
  <si>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</si>
  <si>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</si>
  <si>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</si>
  <si>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</si>
  <si>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</si>
  <si>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</si>
  <si>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</si>
  <si>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</si>
  <si>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</si>
  <si>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</si>
  <si>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</si>
  <si>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</si>
  <si>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</si>
  <si>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</si>
  <si>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</si>
  <si>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</si>
  <si>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</si>
  <si>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</si>
  <si>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</si>
  <si>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</si>
  <si>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</si>
  <si>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</si>
  <si>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</si>
  <si>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</si>
  <si>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</si>
  <si>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</si>
  <si>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</si>
  <si>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</si>
  <si>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</si>
  <si>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</si>
  <si>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</si>
  <si>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</si>
  <si>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</si>
  <si>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</si>
  <si>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</si>
  <si>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</si>
  <si>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</si>
  <si>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</si>
  <si>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</si>
  <si>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</si>
  <si>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</si>
  <si>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</si>
  <si>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</si>
  <si>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</si>
  <si>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</si>
  <si>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</si>
  <si>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</si>
  <si>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</si>
  <si>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</si>
  <si>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</si>
  <si>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</si>
  <si>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</si>
  <si>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</si>
  <si>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</si>
  <si>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</si>
  <si>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</si>
  <si>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</si>
  <si>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</si>
  <si>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</si>
  <si>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</si>
  <si>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</si>
  <si>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</si>
  <si>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</si>
  <si>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</si>
  <si>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</si>
  <si>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</si>
  <si>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</si>
  <si>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</si>
  <si>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</si>
  <si>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</si>
  <si>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</si>
  <si>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</si>
  <si>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</si>
  <si>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</si>
  <si>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</si>
  <si>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</si>
  <si>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</si>
  <si>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</si>
  <si>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</si>
  <si>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</si>
  <si>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</si>
  <si>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</si>
  <si>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</si>
  <si>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</si>
  <si>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</si>
  <si>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</si>
  <si>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</si>
  <si>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</si>
  <si>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</si>
  <si>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</si>
  <si>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</si>
  <si>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</si>
  <si>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</si>
  <si>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</si>
  <si>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</si>
  <si>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</si>
  <si>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</si>
  <si>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</si>
  <si>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</si>
  <si>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</si>
  <si>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</si>
  <si>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</si>
  <si>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</si>
  <si>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</si>
  <si>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</si>
  <si>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</si>
  <si>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</si>
  <si>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</si>
  <si>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</si>
  <si>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</si>
  <si>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</si>
  <si>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</si>
  <si>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</si>
  <si>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</si>
  <si>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</si>
  <si>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</si>
  <si>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</si>
  <si>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</si>
  <si>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</si>
  <si>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</si>
  <si>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</si>
  <si>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</si>
  <si>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</si>
  <si>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</si>
  <si>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</si>
  <si>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</si>
  <si>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</si>
  <si>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</si>
  <si>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</si>
  <si>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</si>
  <si>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</si>
  <si>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</si>
  <si>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</si>
  <si>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</si>
  <si>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</si>
  <si>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</si>
  <si>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</si>
  <si>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</si>
  <si>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</si>
  <si>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</si>
  <si>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</si>
  <si>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</si>
  <si>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</si>
  <si>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</si>
  <si>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</si>
  <si>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</si>
  <si>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</si>
  <si>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</si>
  <si>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</si>
  <si>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</si>
  <si>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</si>
  <si>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</si>
  <si>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</si>
  <si>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</si>
  <si>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</si>
  <si>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</si>
  <si>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</si>
  <si>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</si>
  <si>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</si>
  <si>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</si>
  <si>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</si>
  <si>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</si>
  <si>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</si>
  <si>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</si>
  <si>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</si>
  <si>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</si>
  <si>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</si>
  <si>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</si>
  <si>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</si>
  <si>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</si>
  <si>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</si>
  <si>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</si>
  <si>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</si>
  <si>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</si>
  <si>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</si>
  <si>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</si>
  <si>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</si>
  <si>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</si>
  <si>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</si>
  <si>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</si>
  <si>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</si>
  <si>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</si>
  <si>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</si>
  <si>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</si>
  <si>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</si>
  <si>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</si>
  <si>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</si>
  <si>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</si>
  <si>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</si>
  <si>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</si>
  <si>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</si>
  <si>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</si>
  <si>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</si>
  <si>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</si>
  <si>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</si>
  <si>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</si>
  <si>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</si>
  <si>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</si>
  <si>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</si>
  <si>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</si>
  <si>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</si>
  <si>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</si>
  <si>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</si>
  <si>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</si>
  <si>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</si>
  <si>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</si>
  <si>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</si>
  <si>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</si>
  <si>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</si>
  <si>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</si>
  <si>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</si>
  <si>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</si>
  <si>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</si>
  <si>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</si>
  <si>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</si>
  <si>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</si>
  <si>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</si>
  <si>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</si>
  <si>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</si>
  <si>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</si>
  <si>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</si>
  <si>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</si>
  <si>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</si>
  <si>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</si>
  <si>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</si>
  <si>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</si>
  <si>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</si>
  <si>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</si>
  <si>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</si>
  <si>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</si>
  <si>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</si>
  <si>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</si>
  <si>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</si>
  <si>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</si>
  <si>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</si>
  <si>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</si>
  <si>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</si>
  <si>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</si>
  <si>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</si>
  <si>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</si>
  <si>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</si>
  <si>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</si>
  <si>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</si>
  <si>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</si>
  <si>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</si>
  <si>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</si>
  <si>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</si>
  <si>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</si>
  <si>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</si>
  <si>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</si>
  <si>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</si>
  <si>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</si>
  <si>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</si>
  <si>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</si>
  <si>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</si>
  <si>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</si>
  <si>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</si>
  <si>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</si>
  <si>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</si>
  <si>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</si>
  <si>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</si>
  <si>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</si>
  <si>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</si>
  <si>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</si>
  <si>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</si>
  <si>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</si>
  <si>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</si>
  <si>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</si>
  <si>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</si>
  <si>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</si>
  <si>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</si>
  <si>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</si>
  <si>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</si>
  <si>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</si>
  <si>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</si>
  <si>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</si>
  <si>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</si>
  <si>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</si>
  <si>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</si>
  <si>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</si>
  <si>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</si>
  <si>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</si>
  <si>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</si>
  <si>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</si>
  <si>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</si>
  <si>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</si>
  <si>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</si>
  <si>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</si>
  <si>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</si>
  <si>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</si>
  <si>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</si>
  <si>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</si>
  <si>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</si>
  <si>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</si>
  <si>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</si>
  <si>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</si>
  <si>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</si>
  <si>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</si>
  <si>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</si>
  <si>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</si>
  <si>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</si>
  <si>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</si>
  <si>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</si>
  <si>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</si>
  <si>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</si>
  <si>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</si>
  <si>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</si>
  <si>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</si>
  <si>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</si>
  <si>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</si>
  <si>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</si>
  <si>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</si>
  <si>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</si>
  <si>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</si>
  <si>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</si>
  <si>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</si>
  <si>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</si>
  <si>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</si>
  <si>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</si>
  <si>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</si>
  <si>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</si>
  <si>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</si>
  <si>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</si>
  <si>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</si>
  <si>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</si>
  <si>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</si>
  <si>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</si>
  <si>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</si>
  <si>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</si>
  <si>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</si>
  <si>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</si>
  <si>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</si>
  <si>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</si>
  <si>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</si>
  <si>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</si>
  <si>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</si>
  <si>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</si>
  <si>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</si>
  <si>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</si>
  <si>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</si>
  <si>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</si>
  <si>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</si>
  <si>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</si>
  <si>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</si>
  <si>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</si>
  <si>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</si>
  <si>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</si>
  <si>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</si>
  <si>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</si>
  <si>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</si>
  <si>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</si>
  <si>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</si>
  <si>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</si>
  <si>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</si>
  <si>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</si>
  <si>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</si>
  <si>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</si>
  <si>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</si>
  <si>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</si>
  <si>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</si>
  <si>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</si>
  <si>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</si>
  <si>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</si>
  <si>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</si>
  <si>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</si>
  <si>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</si>
  <si>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</si>
  <si>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</si>
  <si>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</si>
  <si>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</si>
  <si>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</si>
  <si>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</si>
  <si>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</si>
  <si>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</si>
  <si>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</si>
  <si>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</si>
  <si>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</si>
  <si>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</si>
  <si>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</si>
  <si>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</si>
  <si>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</si>
  <si>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</si>
  <si>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</si>
  <si>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</si>
  <si>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</si>
  <si>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</si>
  <si>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</si>
  <si>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</si>
  <si>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</si>
  <si>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</si>
  <si>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</si>
  <si>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</si>
  <si>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</si>
  <si>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</si>
  <si>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</si>
  <si>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</si>
  <si>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</si>
  <si>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</si>
  <si>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</si>
  <si>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</si>
  <si>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</si>
  <si>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</si>
  <si>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</si>
  <si>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</si>
  <si>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</si>
  <si>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</si>
  <si>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</si>
  <si>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</si>
  <si>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</si>
  <si>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</si>
  <si>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</si>
  <si>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</si>
  <si>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</si>
  <si>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</si>
  <si>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</si>
  <si>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</si>
  <si>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</si>
  <si>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</si>
  <si>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</si>
  <si>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</si>
  <si>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</si>
  <si>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</si>
  <si>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</si>
  <si>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</si>
  <si>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</si>
  <si>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</si>
  <si>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</si>
  <si>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</si>
  <si>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</si>
  <si>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</si>
  <si>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</si>
  <si>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</si>
  <si>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</si>
  <si>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</si>
  <si>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</si>
  <si>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</si>
  <si>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</si>
  <si>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</si>
  <si>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</si>
  <si>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</si>
  <si>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</si>
  <si>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</si>
  <si>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</si>
  <si>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</si>
  <si>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</si>
  <si>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</si>
  <si>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</si>
  <si>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</si>
  <si>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</si>
  <si>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</si>
  <si>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</si>
  <si>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</si>
  <si>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</si>
  <si>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</si>
  <si>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</si>
  <si>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</si>
  <si>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</si>
  <si>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</si>
  <si>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</si>
  <si>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</si>
  <si>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</si>
  <si>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</si>
  <si>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</si>
  <si>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</si>
  <si>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</si>
  <si>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</si>
  <si>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</si>
  <si>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</si>
  <si>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</si>
  <si>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</si>
  <si>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</si>
  <si>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</si>
  <si>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</si>
  <si>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</si>
  <si>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</si>
  <si>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</si>
  <si>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</si>
  <si>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</si>
  <si>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</si>
  <si>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</si>
  <si>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</si>
  <si>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</si>
  <si>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</si>
  <si>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</si>
  <si>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</si>
  <si>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</si>
  <si>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</si>
  <si>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</si>
  <si>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</si>
  <si>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</si>
  <si>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</si>
  <si>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</si>
  <si>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</si>
  <si>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</si>
  <si>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</si>
  <si>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</si>
  <si>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</si>
  <si>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</si>
  <si>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</si>
  <si>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</si>
  <si>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</si>
  <si>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</si>
  <si>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</si>
  <si>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</si>
  <si>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</si>
  <si>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</si>
  <si>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</si>
  <si>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</si>
  <si>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</si>
  <si>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</si>
  <si>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</si>
  <si>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</si>
  <si>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</si>
  <si>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</si>
  <si>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</si>
  <si>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</si>
  <si>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</si>
  <si>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</si>
  <si>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</si>
  <si>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</si>
  <si>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</si>
  <si>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</si>
  <si>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</si>
  <si>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</si>
  <si>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</si>
  <si>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</si>
  <si>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</si>
  <si>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</si>
  <si>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</si>
  <si>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</si>
  <si>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</si>
  <si>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</si>
  <si>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</si>
  <si>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</si>
  <si>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</si>
  <si>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</si>
  <si>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</si>
  <si>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</si>
  <si>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</si>
  <si>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</si>
  <si>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</si>
  <si>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</si>
  <si>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</si>
  <si>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</si>
  <si>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</si>
  <si>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</si>
  <si>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</si>
  <si>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</si>
  <si>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</si>
  <si>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</si>
  <si>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</si>
  <si>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</si>
  <si>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</si>
  <si>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</si>
  <si>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</si>
  <si>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</si>
  <si>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</si>
  <si>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</si>
  <si>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</si>
  <si>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</si>
  <si>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</si>
  <si>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</si>
  <si>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</si>
  <si>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</si>
  <si>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</si>
  <si>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</si>
  <si>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</si>
  <si>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</si>
  <si>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</si>
  <si>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</si>
  <si>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</si>
  <si>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</si>
  <si>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</si>
  <si>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</si>
  <si>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</si>
  <si>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</si>
  <si>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</si>
  <si>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</si>
  <si>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</si>
  <si>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</si>
  <si>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</si>
  <si>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</si>
  <si>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</si>
  <si>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</si>
  <si>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</si>
  <si>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</si>
  <si>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</si>
  <si>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</si>
  <si>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</si>
  <si>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</si>
  <si>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</si>
  <si>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</si>
  <si>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</si>
  <si>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</si>
  <si>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</si>
  <si>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</si>
  <si>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</si>
  <si>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</si>
  <si>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</si>
  <si>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</si>
  <si>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</si>
  <si>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</si>
  <si>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</si>
  <si>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</si>
  <si>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</si>
  <si>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</si>
  <si>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</si>
  <si>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</si>
  <si>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</si>
  <si>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</si>
  <si>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</si>
  <si>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</si>
  <si>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</si>
  <si>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</si>
  <si>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</si>
  <si>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</si>
  <si>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</si>
  <si>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</si>
  <si>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</si>
  <si>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</si>
  <si>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</si>
  <si>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</si>
  <si>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</si>
  <si>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</si>
  <si>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</si>
  <si>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</si>
  <si>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</si>
  <si>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</si>
  <si>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</si>
  <si>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</si>
  <si>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</si>
  <si>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</si>
  <si>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</si>
  <si>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</si>
  <si>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</si>
  <si>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</si>
  <si>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</si>
  <si>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</si>
  <si>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</si>
  <si>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</si>
  <si>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</si>
  <si>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</si>
  <si>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</si>
  <si>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</si>
  <si>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</si>
  <si>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</si>
  <si>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</si>
  <si>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</si>
  <si>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</si>
  <si>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</si>
  <si>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</si>
  <si>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</si>
  <si>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</si>
  <si>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</si>
  <si>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</si>
  <si>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</si>
  <si>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</si>
  <si>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</si>
  <si>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</si>
  <si>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</si>
  <si>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</si>
  <si>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</si>
  <si>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</si>
  <si>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</si>
  <si>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</si>
  <si>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</si>
  <si>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</si>
  <si>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</si>
  <si>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</si>
  <si>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</si>
  <si>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</si>
  <si>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</si>
  <si>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</si>
  <si>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</si>
  <si>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</si>
  <si>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</si>
  <si>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</si>
  <si>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</si>
  <si>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</si>
  <si>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</si>
  <si>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</si>
  <si>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</si>
  <si>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</si>
  <si>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</si>
  <si>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</si>
  <si>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</si>
  <si>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</si>
  <si>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</si>
  <si>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</si>
  <si>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</si>
  <si>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</si>
  <si>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</si>
  <si>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</si>
  <si>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</si>
  <si>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</si>
  <si>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</si>
  <si>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</si>
  <si>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</si>
  <si>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</si>
  <si>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</si>
  <si>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</si>
  <si>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</si>
  <si>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</si>
  <si>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</si>
  <si>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</si>
  <si>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</si>
  <si>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</si>
  <si>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</si>
  <si>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</si>
  <si>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</si>
  <si>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</si>
  <si>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</si>
  <si>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</si>
  <si>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</si>
  <si>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</si>
  <si>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</si>
  <si>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</si>
  <si>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</si>
  <si>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</si>
  <si>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</si>
  <si>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</si>
  <si>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</si>
  <si>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</si>
  <si>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</si>
  <si>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</si>
  <si>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</si>
  <si>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</si>
  <si>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</si>
  <si>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</si>
  <si>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</si>
  <si>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</si>
  <si>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</si>
  <si>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</si>
  <si>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</si>
  <si>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</si>
  <si>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</si>
  <si>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</si>
  <si>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</si>
  <si>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</si>
  <si>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</si>
  <si>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</si>
  <si>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</si>
  <si>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</si>
  <si>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</si>
  <si>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</si>
  <si>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</si>
  <si>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</si>
  <si>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</si>
  <si>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</si>
  <si>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</si>
  <si>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</si>
  <si>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</si>
  <si>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</si>
  <si>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</si>
  <si>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</si>
  <si>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</si>
  <si>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</si>
  <si>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</si>
  <si>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</si>
  <si>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</si>
  <si>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</si>
  <si>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</si>
  <si>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</si>
  <si>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</si>
  <si>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</si>
  <si>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</si>
  <si>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</si>
  <si>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</si>
  <si>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</si>
  <si>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</si>
  <si>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</si>
  <si>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</si>
  <si>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</si>
  <si>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</si>
  <si>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</si>
  <si>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</si>
  <si>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</si>
  <si>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</si>
  <si>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</si>
  <si>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</si>
  <si>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</si>
  <si>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</si>
  <si>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</si>
  <si>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</si>
  <si>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</si>
  <si>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</si>
  <si>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</si>
  <si>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</si>
  <si>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</si>
  <si>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</si>
  <si>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</si>
  <si>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</si>
  <si>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</si>
  <si>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</si>
  <si>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</si>
  <si>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</si>
  <si>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</si>
  <si>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</si>
  <si>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</si>
  <si>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</si>
  <si>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</si>
  <si>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</si>
  <si>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</si>
  <si>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</si>
  <si>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</si>
  <si>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</si>
  <si>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</si>
  <si>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</si>
  <si>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</si>
  <si>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</si>
  <si>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</si>
  <si>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</si>
  <si>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</si>
  <si>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</si>
  <si>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</si>
  <si>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</si>
  <si>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</si>
  <si>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</si>
  <si>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</si>
  <si>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</si>
  <si>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</si>
  <si>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</si>
  <si>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</si>
  <si>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</si>
  <si>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</si>
  <si>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</si>
  <si>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</si>
  <si>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</si>
  <si>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</si>
  <si>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</si>
  <si>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</si>
  <si>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</si>
  <si>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</si>
  <si>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</si>
  <si>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</si>
  <si>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</si>
  <si>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</si>
  <si>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</si>
  <si>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</si>
  <si>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</si>
  <si>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</si>
  <si>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</si>
  <si>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</si>
  <si>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</si>
  <si>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</si>
  <si>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</si>
  <si>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</si>
  <si>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</si>
  <si>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</si>
  <si>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</si>
  <si>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</si>
  <si>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</si>
  <si>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</si>
  <si>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</si>
  <si>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</si>
  <si>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</si>
  <si>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</si>
  <si>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</si>
  <si>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</si>
  <si>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</si>
  <si>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</si>
  <si>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</si>
  <si>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</si>
  <si>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</si>
  <si>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</si>
  <si>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</si>
  <si>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</si>
  <si>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</si>
  <si>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</si>
  <si>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</si>
  <si>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</si>
  <si>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</si>
  <si>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</si>
  <si>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</si>
  <si>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</si>
  <si>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</si>
  <si>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</si>
  <si>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</si>
  <si>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</si>
  <si>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</si>
  <si>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</si>
  <si>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</si>
  <si>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</si>
  <si>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</si>
  <si>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</si>
  <si>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</si>
  <si>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</si>
  <si>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</si>
  <si>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</si>
  <si>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</si>
  <si>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</si>
  <si>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</si>
  <si>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</si>
  <si>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</si>
  <si>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</si>
  <si>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</si>
  <si>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</si>
  <si>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</si>
  <si>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</si>
  <si>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</si>
  <si>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</si>
  <si>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</si>
  <si>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</si>
  <si>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</si>
  <si>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</si>
  <si>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</si>
  <si>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</si>
  <si>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</si>
  <si>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</si>
  <si>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</si>
  <si>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</si>
  <si>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</si>
  <si>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</si>
  <si>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</si>
  <si>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</si>
  <si>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</si>
  <si>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</si>
  <si>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</si>
  <si>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</si>
  <si>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</si>
  <si>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</si>
  <si>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</si>
  <si>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</si>
  <si>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</si>
  <si>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</si>
  <si>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</si>
  <si>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</si>
  <si>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</si>
  <si>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</si>
  <si>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</si>
  <si>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</si>
  <si>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</si>
  <si>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</si>
  <si>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</si>
  <si>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</si>
  <si>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</si>
  <si>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</si>
  <si>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</si>
  <si>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</si>
  <si>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</si>
  <si>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</si>
  <si>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</si>
  <si>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</si>
  <si>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</si>
  <si>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</si>
  <si>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</si>
  <si>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</si>
  <si>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</si>
  <si>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</si>
  <si>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</si>
  <si>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</si>
  <si>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</si>
  <si>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</si>
  <si>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</si>
  <si>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</si>
  <si>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</si>
  <si>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</si>
  <si>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</si>
  <si>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</si>
  <si>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</si>
  <si>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</si>
  <si>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</si>
  <si>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</si>
  <si>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</si>
  <si>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</si>
  <si>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</si>
  <si>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</si>
  <si>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</si>
  <si>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</si>
  <si>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</si>
  <si>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</si>
  <si>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</si>
  <si>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</si>
  <si>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</si>
  <si>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</si>
  <si>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</si>
  <si>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</si>
  <si>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</si>
  <si>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</si>
  <si>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</si>
  <si>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</si>
  <si>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</si>
  <si>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</si>
  <si>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</si>
  <si>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</si>
  <si>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</si>
  <si>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</si>
  <si>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</si>
  <si>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</si>
  <si>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</si>
  <si>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</si>
  <si>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</si>
  <si>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</si>
  <si>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</si>
  <si>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</si>
  <si>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</si>
  <si>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</si>
  <si>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</si>
  <si>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</si>
  <si>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</si>
  <si>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</si>
  <si>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</si>
  <si>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</si>
  <si>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</si>
  <si>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</si>
  <si>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</si>
  <si>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</si>
  <si>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</si>
  <si>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</si>
  <si>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</si>
  <si>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</si>
  <si>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</si>
  <si>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</si>
  <si>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</si>
  <si>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</si>
  <si>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</si>
  <si>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</si>
  <si>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</si>
  <si>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</si>
  <si>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</si>
  <si>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</si>
  <si>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</si>
  <si>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</si>
  <si>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</si>
  <si>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</si>
  <si>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</si>
  <si>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</si>
  <si>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</si>
  <si>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</si>
  <si>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</si>
  <si>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</si>
  <si>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</si>
  <si>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</si>
  <si>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</si>
  <si>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</si>
  <si>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</si>
  <si>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</si>
  <si>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</si>
  <si>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</si>
  <si>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</si>
  <si>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</si>
  <si>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</si>
  <si>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</si>
  <si>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</si>
  <si>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</si>
  <si>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</si>
  <si>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</si>
  <si>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</si>
  <si>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</si>
  <si>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</si>
  <si>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</si>
  <si>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</si>
  <si>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</si>
  <si>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</si>
  <si>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</si>
  <si>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</si>
  <si>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</si>
  <si>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</si>
  <si>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</si>
  <si>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</si>
  <si>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</si>
  <si>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</si>
  <si>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</si>
  <si>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</si>
  <si>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</si>
  <si>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</si>
  <si>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</si>
  <si>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</si>
  <si>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</si>
  <si>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</si>
  <si>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</si>
  <si>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</si>
  <si>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</si>
  <si>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</si>
  <si>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</si>
  <si>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</si>
  <si>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</si>
  <si>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</si>
  <si>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</si>
  <si>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</si>
  <si>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</si>
  <si>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</si>
  <si>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</si>
  <si>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</si>
  <si>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</si>
  <si>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</si>
  <si>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</si>
  <si>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</si>
  <si>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</si>
  <si>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</si>
  <si>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</si>
  <si>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</si>
  <si>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</si>
  <si>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</si>
  <si>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</si>
  <si>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</si>
  <si>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</si>
  <si>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</si>
  <si>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</si>
  <si>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</si>
  <si>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</si>
  <si>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</si>
  <si>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</si>
  <si>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</si>
  <si>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</si>
  <si>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</si>
  <si>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</si>
  <si>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</si>
  <si>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</si>
  <si>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</si>
  <si>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</si>
  <si>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</si>
  <si>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</si>
  <si>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</si>
  <si>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</si>
  <si>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</si>
  <si>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</si>
  <si>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</si>
  <si>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</si>
  <si>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</si>
  <si>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</si>
  <si>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</si>
  <si>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</si>
  <si>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</si>
  <si>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</si>
  <si>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</si>
  <si>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</si>
  <si>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</si>
  <si>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</si>
  <si>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</si>
  <si>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</si>
  <si>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</si>
  <si>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</si>
  <si>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</si>
  <si>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</si>
  <si>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</si>
  <si>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</si>
  <si>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</si>
  <si>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</si>
  <si>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</si>
  <si>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</si>
  <si>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</si>
  <si>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</si>
  <si>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</si>
  <si>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</si>
  <si>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</si>
  <si>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</si>
  <si>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</si>
  <si>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</si>
  <si>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</si>
  <si>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</si>
  <si>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</si>
  <si>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</si>
  <si>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</si>
  <si>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</si>
  <si>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</si>
  <si>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</si>
  <si>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</si>
  <si>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</si>
  <si>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</si>
  <si>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</si>
  <si>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</si>
  <si>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</si>
  <si>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</si>
  <si>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</si>
  <si>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</si>
  <si>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</si>
  <si>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</si>
  <si>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</si>
  <si>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</si>
  <si>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</si>
  <si>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</si>
  <si>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</si>
  <si>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</si>
  <si>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</si>
  <si>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</si>
  <si>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</si>
  <si>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</si>
  <si>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</si>
  <si>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</si>
  <si>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</si>
  <si>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</si>
  <si>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</si>
  <si>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</si>
  <si>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</si>
  <si>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</si>
  <si>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</si>
  <si>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</si>
  <si>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</si>
  <si>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</si>
  <si>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</si>
  <si>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</si>
  <si>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</si>
  <si>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</si>
  <si>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</si>
  <si>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</si>
  <si>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</si>
  <si>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</si>
  <si>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</si>
  <si>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</si>
  <si>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</si>
  <si>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</si>
  <si>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</si>
  <si>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</si>
  <si>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</si>
  <si>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</si>
  <si>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</si>
  <si>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</si>
  <si>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</si>
  <si>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</si>
  <si>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</si>
  <si>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</si>
  <si>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</si>
  <si>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</si>
  <si>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</si>
  <si>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</si>
  <si>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</si>
  <si>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</si>
  <si>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</si>
  <si>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</si>
  <si>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</si>
  <si>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</si>
  <si>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</si>
  <si>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</si>
  <si>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</si>
  <si>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</si>
  <si>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</si>
  <si>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</si>
  <si>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</si>
  <si>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</si>
  <si>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</si>
  <si>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</si>
  <si>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</si>
  <si>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</si>
  <si>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</si>
  <si>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</si>
  <si>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</si>
  <si>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</si>
  <si>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</si>
  <si>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</si>
  <si>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</si>
  <si>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</si>
  <si>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</si>
  <si>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</si>
  <si>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</si>
  <si>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</si>
  <si>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</si>
  <si>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</si>
  <si>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</si>
  <si>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</si>
  <si>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</si>
  <si>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</si>
  <si>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</si>
  <si>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</si>
  <si>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</si>
  <si>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</si>
  <si>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</si>
  <si>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</si>
  <si>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</si>
  <si>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</si>
  <si>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</si>
  <si>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</si>
  <si>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</si>
  <si>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</si>
  <si>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</si>
  <si>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</si>
  <si>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</si>
  <si>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</si>
  <si>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</si>
  <si>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</si>
  <si>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</si>
  <si>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</si>
  <si>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</si>
  <si>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</si>
  <si>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</si>
  <si>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</si>
  <si>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</si>
  <si>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</si>
  <si>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</si>
  <si>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</si>
  <si>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</si>
  <si>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</si>
  <si>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</si>
  <si>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</si>
  <si>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</si>
  <si>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</si>
  <si>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</si>
  <si>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</si>
  <si>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</si>
  <si>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</si>
  <si>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</si>
  <si>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</si>
  <si>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</si>
  <si>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</si>
  <si>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</si>
  <si>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</si>
  <si>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</si>
  <si>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</si>
  <si>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</si>
  <si>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</si>
  <si>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</si>
  <si>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</si>
  <si>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</si>
  <si>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</si>
  <si>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</si>
  <si>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</si>
  <si>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</si>
  <si>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</si>
  <si>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</si>
  <si>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</si>
  <si>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</si>
  <si>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</si>
  <si>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</si>
  <si>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</si>
  <si>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</si>
  <si>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</si>
  <si>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</si>
  <si>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</si>
  <si>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</si>
  <si>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</si>
  <si>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</si>
  <si>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</si>
  <si>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</si>
  <si>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</si>
  <si>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</si>
  <si>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</si>
  <si>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</si>
  <si>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</si>
  <si>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</si>
  <si>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</si>
  <si>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</si>
  <si>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</si>
  <si>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</si>
  <si>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</si>
  <si>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</si>
  <si>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</si>
  <si>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</si>
  <si>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</si>
  <si>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</si>
  <si>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</si>
  <si>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</si>
  <si>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</si>
  <si>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</si>
  <si>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</si>
  <si>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</si>
  <si>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</si>
  <si>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</si>
  <si>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</si>
  <si>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</si>
  <si>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</si>
  <si>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</si>
  <si>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</si>
  <si>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</si>
  <si>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</si>
  <si>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</si>
  <si>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</si>
  <si>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</si>
  <si>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</si>
  <si>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</si>
  <si>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</si>
  <si>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</si>
  <si>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</si>
  <si>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</si>
  <si>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</si>
  <si>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</si>
  <si>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</si>
  <si>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</si>
  <si>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</si>
  <si>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</si>
  <si>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</si>
  <si>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</si>
  <si>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</si>
  <si>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</si>
  <si>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</si>
  <si>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</si>
  <si>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</si>
  <si>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</si>
  <si>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</si>
  <si>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</si>
  <si>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</si>
  <si>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</si>
  <si>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</si>
  <si>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</si>
  <si>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</si>
  <si>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</si>
  <si>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</si>
  <si>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</si>
  <si>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</si>
  <si>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</si>
  <si>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</si>
  <si>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</si>
  <si>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</si>
  <si>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</si>
  <si>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</si>
  <si>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</si>
  <si>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</si>
  <si>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</si>
  <si>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</si>
  <si>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</si>
  <si>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</si>
  <si>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</si>
  <si>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</si>
  <si>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</si>
  <si>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</si>
  <si>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</si>
  <si>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</si>
  <si>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</si>
  <si>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</si>
  <si>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</si>
  <si>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</si>
  <si>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</si>
  <si>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</si>
  <si>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</si>
  <si>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</si>
  <si>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</si>
  <si>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</si>
  <si>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</si>
  <si>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</si>
  <si>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</si>
  <si>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</si>
  <si>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</si>
  <si>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</si>
  <si>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</si>
  <si>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</si>
  <si>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</si>
  <si>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</si>
  <si>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</si>
  <si>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</si>
  <si>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</si>
  <si>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</si>
  <si>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</si>
  <si>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</si>
  <si>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</si>
  <si>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</si>
  <si>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</si>
  <si>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</si>
  <si>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</si>
  <si>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</si>
  <si>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</si>
  <si>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</si>
  <si>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</si>
  <si>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</si>
  <si>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</si>
  <si>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</si>
  <si>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</si>
  <si>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</si>
  <si>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</si>
  <si>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</si>
  <si>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</si>
  <si>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</si>
  <si>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</si>
  <si>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</si>
  <si>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</si>
  <si>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</si>
  <si>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</si>
  <si>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</si>
  <si>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</si>
  <si>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</si>
  <si>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</si>
  <si>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</si>
  <si>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</si>
  <si>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</si>
  <si>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</si>
  <si>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</si>
  <si>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</si>
  <si>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</si>
  <si>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</si>
  <si>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</si>
  <si>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</si>
  <si>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</si>
  <si>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</si>
  <si>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</si>
  <si>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</si>
  <si>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</si>
  <si>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</si>
  <si>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</si>
  <si>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</si>
  <si>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</si>
  <si>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</si>
  <si>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</si>
  <si>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</si>
  <si>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</si>
  <si>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</si>
  <si>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</si>
  <si>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</si>
  <si>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</si>
  <si>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</si>
  <si>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</si>
  <si>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</si>
  <si>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</si>
  <si>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</si>
  <si>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</si>
  <si>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</si>
  <si>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</si>
  <si>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</si>
  <si>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</si>
  <si>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</si>
  <si>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</si>
  <si>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</si>
  <si>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</si>
  <si>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</si>
  <si>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</si>
  <si>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</si>
  <si>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</si>
  <si>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</si>
  <si>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</si>
  <si>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</si>
  <si>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</si>
  <si>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</si>
  <si>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</si>
  <si>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</si>
  <si>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</si>
  <si>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</si>
  <si>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</si>
  <si>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</si>
  <si>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</si>
  <si>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</si>
  <si>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</si>
  <si>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</si>
  <si>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</si>
  <si>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</si>
  <si>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</si>
  <si>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</si>
  <si>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</si>
  <si>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</si>
  <si>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</si>
  <si>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</si>
  <si>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</si>
  <si>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</si>
  <si>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</si>
  <si>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</si>
  <si>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</si>
  <si>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</si>
  <si>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</si>
  <si>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</si>
  <si>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</si>
  <si>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</si>
  <si>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</si>
  <si>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</si>
  <si>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</si>
  <si>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</si>
  <si>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</si>
  <si>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</si>
  <si>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</si>
  <si>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</si>
  <si>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</si>
  <si>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</si>
  <si>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</si>
  <si>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</si>
  <si>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</si>
  <si>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</si>
  <si>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</si>
  <si>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</si>
  <si>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</si>
  <si>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</si>
  <si>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</si>
  <si>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</si>
  <si>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</si>
  <si>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</si>
  <si>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</si>
  <si>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</si>
  <si>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</si>
  <si>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</si>
  <si>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</si>
  <si>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</si>
  <si>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</si>
  <si>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</si>
  <si>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</si>
  <si>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</si>
  <si>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</si>
  <si>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</si>
  <si>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</si>
  <si>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</si>
  <si>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</si>
  <si>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</si>
  <si>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</si>
  <si>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</si>
  <si>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</si>
  <si>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</si>
  <si>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</si>
  <si>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</si>
  <si>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</si>
  <si>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</si>
  <si>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</si>
  <si>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</si>
  <si>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</si>
  <si>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</si>
  <si>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</si>
  <si>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</si>
  <si>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</si>
  <si>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</si>
  <si>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</si>
  <si>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</si>
  <si>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</si>
  <si>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</si>
  <si>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</si>
  <si>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</si>
  <si>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</si>
  <si>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</si>
  <si>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</si>
  <si>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</si>
  <si>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</si>
  <si>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</si>
  <si>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</si>
  <si>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</si>
  <si>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</si>
  <si>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</si>
  <si>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</si>
  <si>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</si>
  <si>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</si>
  <si>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</si>
  <si>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</si>
  <si>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</si>
  <si>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</si>
  <si>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</si>
  <si>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</si>
  <si>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</si>
  <si>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</si>
  <si>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</si>
  <si>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</si>
  <si>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</si>
  <si>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</si>
  <si>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</si>
  <si>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</si>
  <si>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</si>
  <si>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</si>
  <si>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</si>
  <si>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</si>
  <si>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</si>
  <si>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</si>
  <si>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</si>
  <si>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</si>
  <si>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</si>
  <si>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</si>
  <si>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</si>
  <si>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</si>
  <si>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</si>
  <si>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</si>
  <si>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</si>
  <si>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</si>
  <si>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</si>
  <si>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</si>
  <si>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</si>
  <si>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</si>
  <si>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</si>
  <si>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</si>
  <si>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</si>
  <si>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</si>
  <si>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</si>
  <si>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</si>
  <si>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</si>
  <si>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</si>
  <si>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</si>
  <si>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</si>
  <si>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</si>
  <si>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</si>
  <si>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</si>
  <si>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</si>
  <si>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</si>
  <si>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</si>
  <si>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</si>
  <si>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</si>
  <si>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</si>
  <si>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</si>
  <si>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</si>
  <si>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</si>
  <si>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</si>
  <si>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</si>
  <si>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</si>
  <si>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</si>
  <si>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</si>
  <si>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</si>
  <si>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</si>
  <si>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</si>
  <si>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</si>
  <si>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</si>
  <si>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</si>
  <si>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</si>
  <si>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</si>
  <si>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</si>
  <si>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</si>
  <si>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</si>
  <si>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</si>
  <si>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</si>
  <si>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</si>
  <si>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</si>
  <si>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</si>
  <si>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</si>
  <si>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</si>
  <si>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</si>
  <si>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</si>
  <si>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</si>
  <si>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</si>
  <si>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</si>
  <si>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</si>
  <si>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</si>
  <si>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</si>
  <si>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</si>
  <si>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</si>
  <si>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</si>
  <si>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</si>
  <si>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</si>
  <si>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</si>
  <si>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</si>
  <si>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</si>
  <si>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</si>
  <si>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</si>
  <si>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</si>
  <si>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</si>
  <si>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</si>
  <si>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</si>
  <si>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</si>
  <si>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</si>
  <si>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</si>
  <si>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</si>
  <si>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</si>
  <si>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</si>
  <si>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</si>
  <si>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</si>
  <si>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</si>
  <si>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</si>
  <si>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</si>
  <si>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</si>
  <si>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</si>
  <si>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</si>
  <si>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</si>
  <si>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</si>
  <si>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</si>
  <si>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</si>
  <si>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</si>
  <si>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</si>
  <si>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</si>
  <si>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</si>
  <si>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</si>
  <si>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</si>
  <si>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</si>
  <si>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</si>
  <si>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</si>
  <si>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</si>
  <si>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</si>
  <si>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</si>
  <si>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</si>
  <si>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</si>
  <si>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</si>
  <si>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</si>
  <si>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</si>
  <si>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</si>
  <si>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</si>
  <si>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</si>
  <si>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</si>
  <si>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</si>
  <si>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</si>
  <si>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</si>
  <si>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</si>
  <si>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</si>
  <si>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</si>
  <si>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</si>
  <si>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</si>
  <si>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</si>
  <si>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</si>
  <si>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</si>
  <si>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</si>
  <si>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</si>
  <si>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</si>
  <si>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</si>
  <si>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</si>
  <si>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</si>
  <si>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</si>
  <si>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</si>
  <si>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</si>
  <si>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</si>
  <si>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</si>
  <si>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</si>
  <si>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</si>
  <si>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</si>
  <si>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</si>
  <si>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</si>
  <si>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</si>
  <si>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</si>
  <si>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</si>
  <si>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</si>
  <si>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</si>
  <si>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</si>
  <si>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</si>
  <si>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</si>
  <si>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</si>
  <si>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</si>
  <si>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</si>
  <si>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</si>
  <si>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</si>
  <si>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</si>
  <si>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</si>
  <si>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</si>
  <si>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</si>
  <si>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</si>
  <si>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</si>
  <si>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</si>
  <si>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</si>
  <si>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</si>
  <si>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</si>
  <si>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</si>
  <si>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</si>
  <si>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</si>
  <si>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</si>
  <si>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</si>
  <si>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</si>
  <si>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</si>
  <si>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</si>
  <si>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</si>
  <si>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</si>
  <si>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</si>
  <si>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</si>
  <si>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</si>
  <si>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</si>
  <si>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</si>
  <si>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</si>
  <si>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</si>
  <si>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</si>
  <si>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</si>
  <si>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</si>
  <si>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</si>
  <si>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</si>
  <si>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</si>
  <si>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</si>
  <si>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</si>
  <si>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</si>
  <si>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</si>
  <si>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</si>
  <si>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</si>
  <si>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</si>
  <si>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</si>
  <si>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</si>
  <si>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</si>
  <si>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</si>
  <si>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</si>
  <si>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</si>
  <si>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</si>
  <si>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</si>
  <si>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</si>
  <si>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</si>
  <si>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</si>
  <si>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</si>
  <si>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</si>
  <si>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</si>
  <si>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</si>
  <si>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</si>
  <si>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</si>
  <si>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</si>
  <si>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</si>
  <si>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</si>
  <si>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</si>
  <si>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</si>
  <si>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</si>
  <si>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</si>
  <si>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</si>
  <si>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</si>
  <si>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</si>
  <si>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</si>
  <si>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</si>
  <si>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</si>
  <si>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</si>
  <si>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</si>
  <si>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</si>
  <si>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</si>
  <si>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</si>
  <si>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</si>
  <si>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</si>
  <si>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</si>
  <si>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</si>
  <si>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</si>
  <si>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</si>
  <si>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</si>
  <si>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</si>
  <si>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</si>
  <si>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</si>
  <si>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</si>
  <si>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</si>
  <si>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</si>
  <si>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</si>
  <si>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</si>
  <si>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</si>
  <si>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</si>
  <si>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</si>
  <si>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</si>
  <si>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</si>
  <si>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</si>
  <si>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</si>
  <si>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</si>
  <si>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</si>
  <si>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</si>
  <si>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</si>
  <si>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</si>
  <si>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</si>
  <si>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</si>
  <si>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</si>
  <si>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</si>
  <si>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</si>
  <si>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</si>
  <si>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</si>
  <si>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</si>
  <si>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</si>
  <si>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</si>
  <si>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</si>
  <si>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</si>
  <si>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</si>
  <si>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</si>
  <si>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</si>
  <si>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</si>
  <si>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</si>
  <si>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</si>
  <si>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</si>
  <si>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</si>
  <si>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</si>
  <si>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</si>
  <si>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</si>
  <si>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</si>
  <si>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</si>
  <si>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</si>
  <si>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</si>
  <si>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</si>
  <si>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</si>
  <si>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</si>
  <si>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</si>
  <si>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</si>
  <si>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</si>
  <si>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</si>
  <si>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</si>
  <si>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</si>
  <si>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</si>
  <si>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</si>
  <si>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</si>
  <si>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</si>
  <si>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</si>
  <si>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</si>
  <si>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</si>
  <si>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</si>
  <si>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</si>
  <si>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</si>
  <si>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</si>
  <si>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</si>
  <si>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</si>
  <si>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</si>
  <si>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</si>
  <si>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</si>
  <si>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</si>
  <si>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</si>
  <si>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</si>
  <si>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</si>
  <si>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</si>
  <si>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</si>
  <si>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</si>
  <si>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</si>
  <si>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</si>
  <si>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</si>
  <si>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</si>
  <si>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</si>
  <si>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</si>
  <si>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</si>
  <si>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</si>
  <si>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</si>
  <si>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</si>
  <si>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</si>
  <si>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</si>
  <si>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</si>
  <si>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</si>
  <si>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</si>
  <si>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</si>
  <si>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</si>
  <si>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</si>
  <si>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</si>
  <si>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</si>
  <si>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</si>
  <si>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</si>
  <si>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</si>
  <si>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</si>
  <si>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</si>
  <si>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</si>
  <si>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</si>
  <si>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</si>
  <si>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</si>
  <si>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</si>
  <si>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</si>
  <si>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</si>
  <si>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</si>
  <si>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</si>
  <si>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</si>
  <si>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</si>
  <si>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</si>
  <si>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</si>
  <si>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</si>
  <si>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</si>
  <si>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</si>
  <si>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</si>
  <si>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</si>
  <si>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</si>
  <si>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</si>
  <si>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</si>
  <si>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</si>
  <si>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</si>
  <si>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</si>
  <si>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</si>
  <si>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</si>
  <si>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</si>
  <si>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</si>
  <si>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</si>
  <si>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</si>
  <si>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</si>
  <si>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</si>
  <si>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</si>
  <si>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</si>
  <si>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</si>
  <si>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</si>
  <si>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</si>
  <si>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</si>
  <si>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</si>
  <si>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</si>
  <si>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</si>
  <si>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</si>
  <si>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</si>
  <si>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</si>
  <si>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</si>
  <si>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</si>
  <si>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</si>
  <si>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</si>
  <si>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</si>
  <si>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</si>
  <si>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</si>
  <si>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</si>
  <si>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</si>
  <si>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</si>
  <si>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</si>
  <si>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</si>
  <si>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</si>
  <si>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</si>
  <si>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</si>
  <si>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</si>
  <si>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</si>
  <si>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</si>
  <si>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</si>
  <si>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</si>
  <si>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</si>
  <si>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</si>
  <si>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</si>
  <si>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</si>
  <si>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</si>
  <si>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</si>
  <si>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</si>
  <si>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</si>
  <si>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</si>
  <si>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</si>
  <si>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</si>
  <si>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</si>
  <si>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</si>
  <si>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</si>
  <si>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</si>
  <si>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</si>
  <si>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</si>
  <si>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</si>
  <si>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</si>
  <si>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</si>
  <si>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</si>
  <si>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</si>
  <si>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</si>
  <si>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</si>
  <si>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</si>
  <si>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</si>
  <si>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</si>
  <si>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</si>
  <si>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</si>
  <si>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</si>
  <si>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</si>
  <si>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</si>
  <si>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</si>
  <si>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</si>
  <si>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</si>
  <si>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</si>
  <si>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</si>
  <si>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</si>
  <si>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</si>
  <si>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</si>
  <si>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</si>
  <si>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</si>
  <si>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</si>
  <si>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</si>
  <si>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</si>
  <si>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</si>
  <si>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</si>
  <si>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</si>
  <si>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</si>
  <si>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</si>
  <si>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</si>
  <si>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</si>
  <si>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</si>
  <si>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</si>
  <si>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</si>
  <si>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</si>
  <si>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</si>
  <si>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</si>
  <si>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</si>
  <si>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</si>
  <si>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</si>
  <si>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</si>
  <si>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</si>
  <si>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</si>
  <si>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</si>
  <si>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</si>
  <si>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</si>
  <si>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</si>
  <si>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</si>
  <si>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</si>
  <si>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</si>
  <si>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</si>
  <si>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</si>
  <si>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</si>
  <si>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</si>
  <si>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</si>
  <si>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</si>
  <si>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</si>
  <si>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</si>
  <si>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</si>
  <si>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</si>
  <si>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</si>
  <si>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</si>
  <si>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</si>
  <si>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</si>
  <si>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</si>
  <si>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</si>
  <si>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</si>
  <si>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</si>
  <si>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</si>
  <si>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</si>
  <si>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</si>
  <si>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</si>
  <si>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</si>
  <si>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</si>
  <si>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</si>
  <si>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</si>
  <si>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</si>
  <si>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</si>
  <si>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</si>
  <si>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</si>
  <si>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</si>
  <si>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</si>
  <si>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</si>
  <si>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</si>
  <si>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</si>
  <si>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</si>
  <si>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</si>
  <si>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</si>
  <si>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</si>
  <si>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</si>
  <si>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</si>
  <si>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</si>
  <si>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</si>
  <si>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</si>
  <si>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</si>
  <si>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</si>
  <si>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</si>
  <si>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</si>
  <si>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</si>
  <si>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</si>
  <si>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</si>
  <si>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</si>
  <si>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</si>
  <si>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</si>
  <si>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</si>
  <si>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</si>
  <si>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</si>
  <si>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</si>
  <si>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</si>
  <si>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</si>
  <si>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</si>
  <si>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</si>
  <si>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</si>
  <si>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</si>
  <si>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</si>
  <si>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</si>
  <si>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</si>
  <si>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</si>
  <si>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</si>
  <si>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</si>
  <si>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</si>
  <si>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</si>
  <si>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</si>
  <si>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</si>
  <si>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</si>
  <si>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</si>
  <si>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</si>
  <si>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</si>
  <si>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</si>
  <si>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</si>
  <si>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</si>
  <si>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</si>
  <si>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</si>
  <si>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</si>
  <si>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</si>
  <si>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</si>
  <si>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</si>
  <si>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</si>
  <si>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</si>
  <si>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</si>
  <si>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</si>
  <si>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</si>
  <si>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</si>
  <si>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</si>
  <si>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</si>
  <si>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</si>
  <si>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</si>
  <si>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</si>
  <si>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</si>
  <si>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</si>
  <si>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</si>
  <si>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</si>
  <si>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</si>
  <si>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</si>
  <si>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</si>
  <si>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</si>
  <si>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</si>
  <si>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</si>
  <si>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</si>
  <si>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</si>
  <si>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</si>
  <si>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</si>
  <si>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</si>
  <si>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</si>
  <si>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</si>
  <si>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</si>
  <si>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</si>
  <si>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</si>
  <si>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</si>
  <si>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</si>
  <si>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</si>
  <si>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</si>
  <si>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</si>
  <si>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</si>
  <si>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</si>
  <si>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</si>
  <si>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</si>
  <si>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</si>
  <si>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</si>
  <si>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</si>
  <si>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</si>
  <si>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</si>
  <si>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</si>
  <si>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</si>
  <si>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</si>
  <si>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</si>
  <si>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</si>
  <si>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</si>
  <si>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</si>
  <si>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</si>
  <si>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</si>
  <si>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</si>
  <si>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</si>
  <si>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</si>
  <si>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</si>
  <si>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</si>
  <si>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</si>
  <si>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</si>
  <si>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</si>
  <si>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</si>
  <si>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</si>
  <si>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</si>
  <si>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</si>
  <si>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</si>
  <si>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</si>
  <si>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</si>
  <si>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</si>
  <si>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</si>
  <si>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</si>
  <si>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</si>
  <si>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</si>
  <si>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</si>
  <si>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</si>
  <si>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</si>
  <si>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</si>
  <si>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</si>
  <si>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</si>
  <si>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</si>
  <si>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</si>
  <si>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</si>
  <si>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</si>
  <si>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</si>
  <si>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</si>
  <si>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</si>
  <si>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</si>
  <si>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</si>
  <si>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</si>
  <si>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</si>
  <si>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</si>
  <si>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</si>
  <si>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</si>
  <si>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</si>
  <si>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</si>
  <si>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</si>
  <si>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</si>
  <si>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</si>
  <si>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</si>
  <si>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</si>
  <si>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</si>
  <si>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</si>
  <si>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</si>
  <si>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</si>
  <si>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</si>
  <si>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</si>
  <si>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</si>
  <si>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</si>
  <si>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</si>
  <si>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</si>
  <si>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</si>
  <si>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</si>
  <si>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</si>
  <si>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</si>
  <si>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</si>
  <si>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</si>
  <si>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</si>
  <si>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</si>
  <si>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</si>
  <si>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</si>
  <si>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</si>
  <si>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</si>
  <si>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</si>
  <si>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</si>
  <si>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</si>
  <si>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</si>
  <si>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</si>
  <si>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</si>
  <si>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</si>
  <si>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</si>
  <si>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</si>
  <si>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</si>
  <si>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</si>
  <si>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</si>
  <si>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</si>
  <si>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</si>
  <si>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</si>
  <si>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</si>
  <si>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</si>
  <si>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</si>
  <si>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</si>
  <si>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</si>
  <si>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</si>
  <si>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</si>
  <si>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</si>
  <si>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</si>
  <si>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</si>
  <si>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</si>
  <si>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</si>
  <si>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</si>
  <si>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</si>
  <si>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</si>
  <si>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</si>
  <si>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</si>
  <si>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</si>
  <si>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</si>
  <si>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</si>
  <si>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</si>
  <si>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</si>
  <si>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</si>
  <si>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</si>
  <si>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</si>
  <si>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</si>
  <si>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</si>
  <si>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</si>
  <si>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</si>
  <si>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</si>
  <si>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</si>
  <si>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</si>
  <si>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</si>
  <si>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</si>
  <si>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</si>
  <si>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</si>
  <si>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</si>
  <si>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</si>
  <si>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</si>
  <si>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</si>
  <si>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</si>
  <si>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</si>
  <si>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</si>
  <si>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</si>
  <si>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</si>
  <si>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</si>
  <si>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</si>
  <si>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</si>
  <si>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</si>
  <si>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</si>
  <si>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</si>
  <si>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</si>
  <si>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</si>
  <si>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</si>
  <si>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</si>
  <si>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</si>
  <si>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</si>
  <si>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</si>
  <si>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</si>
  <si>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</si>
  <si>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</si>
  <si>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</si>
  <si>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</si>
  <si>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</si>
  <si>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</si>
  <si>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</si>
  <si>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</si>
  <si>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</si>
  <si>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</si>
  <si>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</si>
  <si>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</si>
  <si>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</si>
  <si>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</si>
  <si>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</si>
  <si>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</si>
  <si>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</si>
  <si>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</si>
  <si>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</si>
  <si>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</si>
  <si>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</si>
  <si>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</si>
  <si>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</si>
  <si>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</si>
  <si>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</si>
  <si>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</si>
  <si>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</si>
  <si>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</si>
  <si>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</si>
  <si>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</si>
  <si>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</si>
  <si>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</si>
  <si>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</si>
  <si>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</si>
  <si>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</si>
  <si>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</si>
  <si>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</si>
  <si>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</si>
  <si>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</si>
  <si>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</si>
  <si>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</si>
  <si>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</si>
  <si>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</si>
  <si>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</si>
  <si>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</si>
  <si>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</si>
  <si>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</si>
  <si>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</si>
  <si>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</si>
  <si>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</si>
  <si>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</si>
  <si>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</si>
  <si>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</si>
  <si>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</si>
  <si>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</si>
  <si>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</si>
  <si>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</si>
  <si>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</si>
  <si>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</si>
  <si>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</si>
  <si>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</si>
  <si>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</si>
  <si>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</si>
  <si>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</si>
  <si>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</si>
  <si>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</si>
  <si>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</si>
  <si>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</si>
  <si>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</si>
  <si>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</si>
  <si>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</si>
  <si>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</si>
  <si>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</si>
  <si>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</si>
  <si>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</si>
  <si>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</si>
  <si>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</si>
  <si>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</si>
  <si>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</si>
  <si>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</si>
  <si>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</si>
  <si>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</si>
  <si>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</si>
  <si>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</si>
  <si>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</si>
  <si>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</si>
  <si>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</si>
  <si>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</si>
  <si>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</si>
  <si>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</si>
  <si>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</si>
  <si>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</si>
  <si>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</si>
  <si>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</si>
  <si>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</si>
  <si>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</si>
  <si>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</si>
  <si>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</si>
  <si>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</si>
  <si>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</si>
  <si>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</si>
  <si>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</si>
  <si>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</si>
  <si>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</si>
  <si>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</si>
  <si>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</si>
  <si>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</si>
  <si>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</si>
  <si>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</si>
  <si>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</si>
  <si>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</si>
  <si>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</si>
  <si>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</si>
  <si>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</si>
  <si>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</si>
  <si>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</si>
  <si>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</si>
  <si>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</si>
  <si>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</si>
  <si>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</si>
  <si>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</si>
  <si>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</si>
  <si>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</si>
  <si>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</si>
  <si>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</si>
  <si>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</si>
  <si>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</si>
  <si>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</si>
  <si>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</si>
  <si>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</si>
  <si>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</si>
  <si>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</si>
  <si>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</si>
  <si>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</si>
  <si>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</si>
  <si>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</si>
  <si>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</si>
  <si>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</si>
  <si>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</si>
  <si>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</si>
  <si>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</si>
  <si>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</si>
  <si>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</si>
  <si>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</si>
  <si>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</si>
  <si>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</si>
  <si>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</si>
  <si>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</si>
  <si>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</si>
  <si>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</si>
  <si>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</si>
  <si>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</si>
  <si>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</si>
  <si>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</si>
  <si>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</si>
  <si>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</si>
  <si>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</si>
  <si>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</si>
  <si>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</si>
  <si>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</si>
  <si>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</si>
  <si>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</si>
  <si>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</si>
  <si>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</si>
  <si>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</si>
  <si>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</si>
  <si>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</si>
  <si>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</si>
  <si>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</si>
  <si>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</si>
  <si>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</si>
  <si>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</si>
  <si>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</si>
  <si>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</si>
  <si>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</si>
  <si>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</si>
  <si>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</si>
  <si>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</si>
  <si>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</si>
  <si>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</si>
  <si>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</si>
  <si>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</si>
  <si>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</si>
  <si>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</si>
  <si>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</si>
  <si>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</si>
  <si>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</si>
  <si>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</si>
  <si>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</si>
  <si>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</si>
  <si>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</si>
  <si>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</si>
  <si>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</si>
  <si>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</si>
  <si>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</si>
  <si>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</si>
  <si>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</si>
  <si>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</si>
  <si>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</si>
  <si>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</si>
  <si>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</si>
  <si>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</si>
  <si>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</si>
  <si>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</si>
  <si>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</si>
  <si>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</si>
  <si>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</si>
  <si>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</si>
  <si>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</si>
  <si>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</si>
  <si>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</si>
  <si>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</si>
  <si>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</si>
  <si>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</si>
  <si>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</si>
  <si>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</si>
  <si>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</si>
  <si>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</si>
  <si>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</si>
  <si>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</si>
  <si>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</si>
  <si>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</si>
  <si>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</si>
  <si>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</si>
  <si>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</si>
  <si>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</si>
  <si>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</si>
  <si>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</si>
  <si>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</si>
  <si>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</si>
  <si>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</si>
  <si>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</si>
  <si>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</si>
  <si>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</si>
  <si>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</si>
  <si>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</si>
  <si>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</si>
  <si>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</si>
  <si>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</si>
  <si>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</si>
  <si>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</si>
  <si>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</si>
  <si>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</si>
  <si>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</si>
  <si>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</si>
  <si>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</si>
  <si>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</si>
  <si>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</si>
  <si>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</si>
  <si>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</si>
  <si>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</si>
  <si>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</si>
  <si>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</si>
  <si>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</si>
  <si>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</si>
  <si>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</si>
  <si>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</si>
  <si>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</si>
  <si>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</si>
  <si>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</si>
  <si>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</si>
  <si>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</si>
  <si>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</si>
  <si>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</si>
  <si>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</si>
  <si>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</si>
  <si>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</si>
  <si>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</si>
  <si>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</si>
  <si>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</si>
  <si>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</si>
  <si>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</si>
  <si>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</si>
  <si>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</si>
  <si>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</si>
  <si>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</si>
  <si>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</si>
  <si>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</si>
  <si>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</si>
  <si>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</si>
  <si>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</si>
  <si>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</si>
  <si>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</si>
  <si>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</si>
  <si>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</si>
  <si>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</si>
  <si>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</si>
  <si>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</si>
  <si>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</si>
  <si>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</si>
  <si>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</si>
  <si>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</si>
  <si>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</si>
  <si>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</si>
  <si>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</si>
  <si>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</si>
  <si>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</si>
  <si>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</si>
  <si>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</si>
  <si>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</si>
  <si>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</si>
  <si>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</si>
  <si>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</si>
  <si>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</si>
  <si>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</si>
  <si>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</si>
  <si>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</si>
  <si>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</si>
  <si>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</si>
  <si>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</si>
  <si>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</si>
  <si>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</si>
  <si>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</si>
  <si>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</si>
  <si>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</si>
  <si>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</si>
  <si>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</si>
  <si>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</si>
  <si>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</si>
  <si>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</si>
  <si>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</si>
  <si>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</si>
  <si>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</si>
  <si>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</si>
  <si>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</si>
  <si>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</si>
  <si>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</si>
  <si>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</si>
  <si>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</si>
  <si>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</si>
  <si>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</si>
  <si>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</si>
  <si>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</si>
  <si>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</si>
  <si>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</si>
  <si>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</si>
  <si>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</si>
  <si>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</si>
  <si>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</si>
  <si>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</si>
  <si>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</si>
  <si>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</si>
  <si>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</si>
  <si>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</si>
  <si>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</si>
  <si>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</si>
  <si>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</si>
  <si>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</si>
  <si>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</si>
  <si>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</si>
  <si>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</si>
  <si>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</si>
  <si>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</si>
  <si>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</si>
  <si>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</si>
  <si>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</si>
  <si>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</si>
  <si>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</si>
  <si>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</si>
  <si>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</si>
  <si>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</si>
  <si>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</si>
  <si>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</si>
  <si>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</si>
  <si>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</si>
  <si>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</si>
  <si>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</si>
  <si>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</si>
  <si>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</si>
  <si>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</si>
  <si>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</si>
  <si>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</si>
  <si>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</si>
  <si>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</si>
  <si>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</si>
  <si>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</si>
  <si>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</si>
  <si>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</si>
  <si>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</si>
  <si>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</si>
  <si>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</si>
  <si>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</si>
  <si>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</si>
  <si>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</si>
  <si>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</si>
  <si>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</si>
  <si>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</si>
  <si>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</si>
  <si>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</si>
  <si>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</si>
  <si>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</si>
  <si>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</si>
  <si>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</si>
  <si>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</si>
  <si>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</si>
  <si>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</si>
  <si>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</si>
  <si>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</si>
  <si>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</si>
  <si>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</si>
  <si>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</si>
  <si>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</si>
  <si>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</si>
  <si>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</si>
  <si>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</si>
  <si>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</si>
  <si>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</si>
  <si>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</si>
  <si>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</si>
  <si>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</si>
  <si>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</si>
  <si>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</si>
  <si>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</si>
  <si>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</si>
  <si>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</si>
  <si>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</si>
  <si>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</si>
  <si>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</si>
  <si>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</si>
  <si>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</si>
  <si>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</si>
  <si>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</si>
  <si>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</si>
  <si>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</si>
  <si>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</si>
  <si>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</si>
  <si>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</si>
  <si>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</si>
  <si>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</si>
  <si>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</si>
  <si>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</si>
  <si>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</si>
  <si>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</si>
  <si>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</si>
  <si>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</si>
  <si>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</si>
  <si>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</si>
  <si>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</si>
  <si>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</si>
  <si>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</si>
  <si>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</si>
  <si>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</si>
  <si>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</si>
  <si>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</si>
  <si>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</si>
  <si>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</si>
  <si>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</si>
  <si>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</si>
  <si>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</si>
  <si>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</si>
  <si>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</si>
  <si>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</si>
  <si>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</si>
  <si>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</si>
  <si>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</si>
  <si>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</si>
  <si>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</si>
  <si>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</si>
  <si>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</si>
  <si>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</si>
  <si>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</si>
  <si>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</si>
  <si>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</si>
  <si>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</si>
  <si>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</si>
  <si>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</si>
  <si>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</si>
  <si>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</si>
  <si>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</si>
  <si>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</si>
  <si>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</si>
  <si>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</si>
  <si>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</si>
  <si>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</si>
  <si>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</si>
  <si>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</si>
  <si>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</si>
  <si>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</si>
  <si>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</si>
  <si>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</si>
  <si>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</si>
  <si>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</si>
  <si>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</si>
  <si>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</si>
  <si>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</si>
  <si>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</si>
  <si>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</si>
  <si>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</si>
  <si>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</si>
  <si>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</si>
  <si>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</si>
  <si>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</si>
  <si>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</si>
  <si>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</si>
  <si>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</si>
  <si>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</si>
  <si>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</si>
  <si>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</si>
  <si>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</si>
  <si>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</si>
  <si>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</si>
  <si>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</si>
  <si>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</si>
  <si>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</si>
  <si>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</si>
  <si>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</si>
  <si>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</si>
  <si>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</si>
  <si>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</si>
  <si>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</si>
  <si>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</si>
  <si>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</si>
  <si>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</si>
  <si>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</si>
  <si>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</si>
  <si>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</si>
  <si>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</si>
  <si>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</si>
  <si>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</si>
  <si>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</si>
  <si>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</si>
  <si>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</si>
  <si>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</si>
  <si>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</si>
  <si>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</si>
  <si>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</si>
  <si>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</si>
  <si>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</si>
  <si>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</si>
  <si>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</si>
  <si>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</si>
  <si>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</si>
  <si>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</si>
  <si>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</si>
  <si>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</si>
  <si>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</si>
  <si>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</si>
  <si>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</si>
  <si>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</si>
  <si>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</si>
  <si>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</si>
  <si>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</si>
  <si>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</si>
  <si>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</si>
  <si>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</si>
  <si>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</si>
  <si>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</si>
  <si>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</si>
  <si>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</si>
  <si>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</si>
  <si>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</si>
  <si>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</si>
  <si>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</si>
  <si>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</si>
  <si>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</si>
  <si>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</si>
  <si>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</si>
  <si>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</si>
  <si>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</si>
  <si>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</si>
  <si>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</si>
  <si>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</si>
  <si>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</si>
  <si>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</si>
  <si>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</si>
  <si>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</si>
  <si>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</si>
  <si>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</si>
  <si>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</si>
  <si>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</si>
  <si>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</si>
  <si>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</si>
  <si>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</si>
  <si>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</si>
  <si>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</si>
  <si>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</si>
  <si>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</si>
  <si>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</si>
  <si>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</si>
  <si>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</si>
  <si>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</si>
  <si>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</si>
  <si>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</si>
  <si>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</si>
  <si>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</si>
  <si>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</si>
  <si>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</si>
  <si>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</si>
  <si>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</si>
  <si>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</si>
  <si>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</si>
  <si>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</si>
  <si>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</si>
  <si>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</si>
  <si>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</si>
  <si>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</si>
  <si>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</si>
  <si>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</si>
  <si>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</si>
  <si>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</si>
  <si>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</si>
  <si>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</si>
  <si>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</si>
  <si>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</si>
  <si>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</si>
  <si>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</si>
  <si>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</si>
  <si>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</si>
  <si>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</si>
  <si>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</si>
  <si>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</si>
  <si>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</si>
  <si>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</si>
  <si>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</si>
  <si>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</si>
  <si>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</si>
  <si>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</si>
  <si>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</si>
  <si>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</si>
  <si>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</si>
  <si>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</si>
  <si>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</si>
  <si>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</si>
  <si>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</si>
  <si>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</si>
  <si>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</si>
  <si>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</si>
  <si>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</si>
  <si>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</si>
  <si>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</si>
  <si>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</si>
  <si>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</si>
  <si>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</si>
  <si>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</si>
  <si>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</si>
  <si>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</si>
  <si>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</si>
  <si>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</si>
  <si>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</si>
  <si>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</si>
  <si>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</si>
  <si>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</si>
  <si>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</si>
  <si>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</si>
  <si>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</si>
  <si>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</si>
  <si>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</si>
  <si>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</si>
  <si>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</si>
  <si>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</si>
  <si>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</si>
  <si>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</si>
  <si>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</si>
  <si>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</si>
  <si>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</si>
  <si>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</si>
  <si>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</si>
  <si>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</si>
  <si>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</si>
  <si>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</si>
  <si>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</si>
  <si>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</si>
  <si>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</si>
  <si>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</si>
  <si>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</si>
  <si>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</si>
  <si>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</si>
  <si>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</si>
  <si>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</si>
  <si>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</si>
  <si>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</si>
  <si>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</si>
  <si>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</si>
  <si>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</si>
  <si>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</si>
  <si>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</si>
  <si>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</si>
  <si>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</si>
  <si>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</si>
  <si>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</si>
  <si>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</si>
  <si>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</si>
  <si>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</si>
  <si>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</si>
  <si>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</si>
  <si>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</si>
  <si>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</si>
  <si>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</si>
  <si>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</si>
  <si>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</si>
  <si>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</si>
  <si>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</si>
  <si>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</si>
  <si>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</si>
  <si>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</si>
  <si>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</si>
  <si>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</si>
  <si>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</si>
  <si>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</si>
  <si>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</si>
  <si>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</si>
  <si>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</si>
  <si>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</si>
  <si>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</si>
  <si>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</si>
  <si>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</si>
  <si>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</si>
  <si>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</si>
  <si>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</si>
  <si>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</si>
  <si>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</si>
  <si>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</si>
  <si>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</si>
  <si>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</si>
  <si>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</si>
  <si>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</si>
  <si>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</si>
  <si>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</si>
  <si>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</si>
  <si>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</si>
  <si>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</si>
  <si>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</si>
  <si>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</si>
  <si>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</si>
  <si>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</si>
  <si>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</si>
  <si>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</si>
  <si>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</si>
  <si>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</si>
  <si>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</si>
  <si>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</si>
  <si>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</si>
  <si>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</si>
  <si>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</si>
  <si>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</si>
  <si>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</si>
  <si>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</si>
  <si>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</si>
  <si>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</si>
  <si>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</si>
  <si>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</si>
  <si>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</si>
  <si>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</si>
  <si>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</si>
  <si>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</si>
  <si>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</si>
  <si>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</si>
  <si>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</si>
  <si>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</si>
  <si>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</si>
  <si>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</si>
  <si>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</si>
  <si>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</si>
  <si>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</si>
  <si>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</si>
  <si>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</si>
  <si>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</si>
  <si>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</si>
  <si>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</si>
  <si>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</si>
  <si>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</si>
  <si>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</si>
  <si>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</si>
  <si>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</si>
  <si>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</si>
  <si>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</si>
  <si>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</si>
  <si>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</si>
  <si>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</si>
  <si>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</si>
  <si>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</si>
  <si>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</si>
  <si>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</si>
  <si>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</si>
  <si>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</si>
  <si>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</si>
  <si>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</si>
  <si>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</si>
  <si>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</si>
  <si>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</si>
  <si>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</si>
  <si>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</si>
  <si>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</si>
  <si>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</si>
  <si>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</si>
  <si>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</si>
  <si>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</si>
  <si>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</si>
  <si>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</si>
  <si>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</si>
  <si>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</si>
  <si>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</si>
  <si>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</si>
  <si>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</si>
  <si>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</si>
  <si>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</si>
  <si>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</si>
  <si>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</si>
  <si>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</si>
  <si>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</si>
  <si>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</si>
  <si>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</si>
  <si>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</si>
  <si>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</si>
  <si>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</si>
  <si>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</si>
  <si>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</si>
  <si>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</si>
  <si>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</si>
  <si>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</si>
  <si>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</si>
  <si>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</si>
  <si>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</si>
  <si>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</si>
  <si>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</si>
  <si>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</si>
  <si>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</si>
  <si>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</si>
  <si>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</si>
  <si>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</si>
  <si>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</si>
  <si>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</si>
  <si>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</si>
  <si>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</si>
  <si>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</si>
  <si>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</si>
  <si>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</si>
  <si>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</si>
  <si>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</si>
  <si>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</si>
  <si>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</si>
  <si>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</si>
  <si>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</si>
  <si>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</si>
  <si>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</si>
  <si>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</si>
  <si>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</si>
  <si>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</si>
  <si>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</si>
  <si>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</si>
  <si>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</si>
  <si>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</si>
  <si>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</si>
  <si>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</si>
  <si>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</si>
  <si>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</si>
  <si>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</si>
  <si>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</si>
  <si>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</si>
  <si>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</si>
  <si>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</si>
  <si>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</si>
  <si>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</si>
  <si>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</si>
  <si>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</si>
  <si>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</si>
  <si>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</si>
  <si>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</si>
  <si>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</si>
  <si>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</si>
  <si>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</si>
  <si>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</si>
  <si>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</si>
  <si>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</si>
  <si>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</si>
  <si>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</si>
  <si>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</si>
  <si>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</si>
  <si>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</si>
  <si>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</si>
  <si>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</si>
  <si>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</si>
  <si>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</si>
  <si>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</si>
  <si>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</si>
  <si>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</si>
  <si>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</si>
  <si>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</si>
  <si>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</si>
  <si>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</si>
  <si>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</si>
  <si>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</si>
  <si>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</si>
  <si>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</si>
  <si>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</si>
  <si>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</si>
  <si>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</si>
  <si>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</si>
  <si>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</si>
  <si>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</si>
  <si>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</si>
  <si>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</si>
  <si>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</si>
  <si>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</si>
  <si>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</si>
  <si>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</si>
  <si>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</si>
  <si>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</si>
  <si>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</si>
  <si>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</si>
  <si>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</si>
  <si>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</si>
  <si>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</si>
  <si>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</si>
  <si>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</si>
  <si>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</si>
  <si>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</si>
  <si>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</si>
  <si>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</si>
  <si>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</si>
  <si>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</si>
  <si>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</si>
  <si>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</si>
  <si>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</si>
  <si>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</si>
  <si>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</si>
  <si>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</si>
  <si>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</si>
  <si>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</si>
  <si>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</si>
  <si>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</si>
  <si>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</si>
  <si>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</si>
  <si>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</si>
  <si>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</si>
  <si>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</si>
  <si>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</si>
  <si>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</si>
  <si>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</si>
  <si>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</si>
  <si>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</si>
  <si>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</si>
  <si>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</si>
  <si>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</si>
  <si>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</si>
  <si>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</si>
  <si>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</si>
  <si>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</si>
  <si>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</si>
  <si>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</si>
  <si>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</si>
  <si>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</si>
  <si>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</si>
  <si>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</si>
  <si>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</si>
  <si>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</si>
  <si>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</si>
  <si>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</si>
  <si>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</si>
  <si>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</si>
  <si>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</si>
  <si>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</si>
  <si>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</si>
  <si>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</si>
  <si>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</si>
  <si>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</si>
  <si>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</si>
  <si>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</si>
  <si>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</si>
  <si>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</si>
  <si>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</si>
  <si>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</si>
  <si>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</si>
  <si>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</si>
  <si>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</si>
  <si>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</si>
  <si>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</si>
  <si>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</si>
  <si>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</si>
  <si>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</si>
  <si>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</si>
  <si>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</si>
  <si>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</si>
  <si>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</si>
  <si>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</si>
  <si>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</si>
  <si>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</si>
  <si>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</si>
  <si>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</si>
  <si>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</si>
  <si>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</si>
  <si>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</si>
  <si>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</si>
  <si>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</si>
  <si>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</si>
  <si>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</si>
  <si>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</si>
  <si>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</si>
  <si>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</si>
  <si>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</si>
  <si>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</si>
  <si>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</si>
  <si>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</si>
  <si>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</si>
  <si>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</si>
  <si>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</si>
  <si>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</si>
  <si>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</si>
  <si>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</si>
  <si>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</si>
  <si>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</si>
  <si>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</si>
  <si>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</si>
  <si>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</si>
  <si>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</si>
  <si>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</si>
  <si>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</si>
  <si>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</si>
  <si>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</si>
  <si>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</si>
  <si>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</si>
  <si>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</si>
  <si>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</si>
  <si>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</si>
  <si>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</si>
  <si>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</si>
  <si>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</si>
  <si>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</si>
  <si>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</si>
  <si>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</si>
  <si>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</si>
  <si>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</si>
  <si>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</si>
  <si>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</si>
  <si>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</si>
  <si>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</si>
  <si>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</si>
  <si>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</si>
  <si>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</si>
  <si>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</si>
  <si>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</si>
  <si>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</si>
  <si>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</si>
  <si>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</si>
  <si>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</si>
  <si>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</si>
  <si>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</si>
  <si>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</si>
  <si>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</si>
  <si>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</si>
  <si>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</si>
  <si>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</si>
  <si>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</si>
  <si>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</si>
  <si>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</si>
  <si>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</si>
  <si>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</si>
  <si>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</si>
  <si>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</si>
  <si>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</si>
  <si>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</si>
  <si>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</si>
  <si>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</si>
  <si>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</si>
  <si>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</si>
  <si>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</si>
  <si>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</si>
  <si>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</si>
  <si>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</si>
  <si>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</si>
  <si>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</si>
  <si>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</si>
  <si>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</si>
  <si>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</si>
  <si>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</si>
  <si>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</si>
  <si>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</si>
  <si>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</si>
  <si>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</si>
  <si>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</si>
  <si>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</si>
  <si>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</si>
  <si>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</si>
  <si>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</si>
  <si>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</si>
  <si>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</si>
  <si>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</si>
  <si>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</si>
  <si>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</si>
  <si>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</si>
  <si>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</si>
  <si>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</si>
  <si>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</si>
  <si>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</si>
  <si>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</si>
  <si>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</si>
  <si>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</si>
  <si>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</si>
  <si>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</si>
  <si>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</si>
  <si>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</si>
  <si>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</si>
  <si>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</si>
  <si>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</si>
  <si>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</si>
  <si>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</si>
  <si>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</si>
  <si>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</si>
  <si>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</si>
  <si>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</si>
  <si>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</si>
  <si>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</si>
  <si>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</si>
  <si>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</si>
  <si>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</si>
  <si>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</si>
  <si>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</si>
  <si>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</si>
  <si>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</si>
  <si>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</si>
  <si>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</si>
  <si>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</si>
  <si>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</si>
  <si>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</si>
  <si>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</si>
  <si>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</si>
  <si>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</si>
  <si>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</si>
  <si>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</si>
  <si>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</si>
  <si>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</si>
  <si>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</si>
  <si>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</si>
  <si>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</si>
  <si>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</si>
  <si>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</si>
  <si>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</si>
  <si>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</si>
  <si>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</si>
  <si>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</si>
  <si>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</si>
  <si>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</si>
  <si>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</si>
  <si>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</si>
  <si>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</si>
  <si>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</si>
  <si>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</si>
  <si>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</si>
  <si>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</si>
  <si>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</si>
  <si>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</si>
  <si>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</si>
  <si>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</si>
  <si>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</si>
  <si>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</si>
  <si>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</si>
  <si>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</si>
  <si>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</si>
  <si>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</si>
  <si>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</si>
  <si>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</si>
  <si>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</si>
  <si>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</si>
  <si>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</si>
  <si>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</si>
  <si>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</si>
  <si>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</si>
  <si>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</si>
  <si>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</si>
  <si>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</si>
  <si>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</si>
  <si>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</si>
  <si>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</si>
  <si>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</si>
  <si>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</si>
  <si>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</si>
  <si>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</si>
  <si>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</si>
  <si>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</si>
  <si>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</si>
  <si>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</si>
  <si>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</si>
  <si>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</si>
  <si>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</si>
  <si>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</si>
  <si>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</si>
  <si>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</si>
  <si>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</si>
  <si>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</si>
  <si>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</si>
  <si>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</si>
  <si>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</si>
  <si>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</si>
  <si>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</si>
  <si>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</si>
  <si>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</si>
  <si>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</si>
  <si>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</si>
  <si>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</si>
  <si>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</si>
  <si>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</si>
  <si>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</si>
  <si>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</si>
  <si>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</si>
  <si>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</si>
  <si>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</si>
  <si>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</si>
  <si>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</si>
  <si>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</si>
  <si>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</si>
  <si>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</si>
  <si>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</si>
  <si>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</si>
  <si>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</si>
  <si>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</si>
  <si>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</si>
  <si>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</si>
  <si>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</si>
  <si>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</si>
  <si>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</si>
  <si>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</si>
  <si>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</si>
  <si>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</si>
  <si>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</si>
  <si>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</si>
  <si>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</si>
  <si>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</si>
  <si>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</si>
  <si>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</si>
  <si>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</si>
  <si>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</si>
  <si>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</si>
  <si>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</si>
  <si>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</si>
  <si>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</si>
  <si>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</si>
  <si>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</si>
  <si>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</si>
  <si>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</si>
  <si>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</si>
  <si>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</si>
  <si>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</si>
  <si>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</si>
  <si>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</si>
  <si>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</si>
  <si>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</si>
  <si>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</si>
  <si>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</si>
  <si>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</si>
  <si>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</si>
  <si>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</si>
  <si>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</si>
  <si>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</si>
  <si>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</si>
  <si>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</si>
  <si>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</si>
  <si>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</si>
  <si>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</si>
  <si>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</si>
  <si>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</si>
  <si>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</si>
  <si>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</si>
  <si>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</si>
  <si>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</si>
  <si>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</si>
  <si>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</si>
  <si>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</si>
  <si>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</si>
  <si>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</si>
  <si>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</si>
  <si>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</si>
  <si>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</si>
  <si>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</si>
  <si>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</si>
  <si>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</si>
  <si>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</si>
  <si>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</si>
  <si>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</si>
  <si>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</si>
  <si>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</si>
  <si>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</si>
  <si>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</si>
  <si>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</si>
  <si>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</si>
  <si>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</si>
  <si>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</si>
  <si>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</si>
  <si>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</si>
  <si>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</si>
  <si>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</si>
  <si>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</si>
  <si>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</si>
  <si>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</si>
  <si>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</si>
  <si>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</si>
  <si>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</si>
  <si>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</si>
  <si>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</si>
  <si>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</si>
  <si>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</si>
  <si>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</si>
  <si>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</si>
  <si>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</si>
  <si>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</si>
  <si>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</si>
  <si>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</si>
  <si>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</si>
  <si>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</si>
  <si>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</si>
  <si>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</si>
  <si>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</si>
  <si>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</si>
  <si>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</si>
  <si>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</si>
  <si>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</si>
  <si>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</si>
  <si>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</si>
  <si>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</si>
  <si>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</si>
  <si>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</si>
  <si>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</si>
  <si>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</si>
  <si>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</si>
  <si>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</si>
  <si>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</si>
  <si>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</si>
  <si>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</si>
  <si>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</si>
  <si>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</si>
  <si>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</si>
  <si>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</si>
  <si>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</si>
  <si>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</si>
  <si>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</si>
  <si>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</si>
  <si>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</si>
  <si>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</si>
  <si>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</si>
  <si>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</si>
  <si>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</si>
  <si>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</si>
  <si>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</si>
  <si>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</si>
  <si>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</si>
  <si>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</si>
  <si>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</si>
  <si>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</si>
  <si>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</si>
  <si>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</si>
  <si>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</si>
  <si>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</si>
  <si>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</si>
  <si>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</si>
  <si>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</si>
  <si>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</si>
  <si>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</si>
  <si>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</si>
  <si>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</si>
  <si>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</si>
  <si>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</si>
  <si>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</si>
  <si>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</si>
  <si>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</si>
  <si>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</si>
  <si>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</si>
  <si>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</si>
  <si>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</si>
  <si>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</si>
  <si>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</si>
  <si>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</si>
  <si>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</si>
  <si>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</si>
  <si>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</si>
  <si>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</si>
  <si>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</si>
  <si>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</si>
  <si>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</si>
  <si>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</si>
  <si>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</si>
  <si>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</si>
  <si>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</si>
  <si>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</si>
  <si>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</si>
  <si>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</si>
  <si>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</si>
  <si>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</si>
  <si>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</si>
  <si>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</si>
  <si>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</si>
  <si>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</si>
  <si>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</si>
  <si>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</si>
  <si>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</si>
  <si>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</si>
  <si>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</si>
  <si>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</si>
  <si>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</si>
  <si>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</si>
  <si>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</si>
  <si>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</si>
  <si>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</si>
  <si>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</si>
  <si>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</si>
  <si>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</si>
  <si>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</si>
  <si>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</si>
  <si>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</si>
  <si>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</si>
  <si>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</si>
  <si>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</si>
  <si>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</si>
  <si>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</si>
  <si>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</si>
  <si>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</si>
  <si>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</si>
  <si>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</si>
  <si>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</si>
  <si>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</si>
  <si>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</si>
  <si>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</si>
  <si>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</si>
  <si>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</si>
  <si>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</si>
  <si>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</si>
  <si>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</si>
  <si>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</si>
  <si>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</si>
  <si>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</si>
  <si>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</si>
  <si>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</si>
  <si>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</si>
  <si>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</si>
  <si>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</si>
  <si>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</si>
  <si>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</si>
  <si>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</si>
  <si>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</si>
  <si>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</si>
  <si>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</si>
  <si>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</si>
  <si>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</si>
  <si>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</si>
  <si>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</si>
  <si>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</si>
  <si>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</si>
  <si>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</si>
  <si>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</si>
  <si>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</si>
  <si>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</si>
  <si>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</si>
  <si>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</si>
  <si>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</si>
  <si>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</si>
  <si>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</si>
  <si>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</si>
  <si>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</si>
  <si>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</si>
  <si>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</si>
  <si>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</si>
  <si>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</si>
  <si>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</si>
  <si>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</si>
  <si>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</si>
  <si>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</si>
  <si>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</si>
  <si>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</si>
  <si>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</si>
  <si>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</si>
  <si>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</si>
  <si>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</si>
  <si>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</si>
  <si>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</si>
  <si>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</si>
  <si>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</si>
  <si>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</si>
  <si>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</si>
  <si>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</si>
  <si>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</si>
  <si>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</si>
  <si>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</si>
  <si>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</si>
  <si>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</si>
  <si>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</si>
  <si>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</si>
  <si>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</si>
  <si>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</si>
  <si>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</si>
  <si>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</si>
  <si>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</si>
  <si>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</si>
  <si>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</si>
  <si>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</si>
  <si>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</si>
  <si>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</si>
  <si>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</si>
  <si>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</si>
  <si>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</si>
  <si>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</si>
  <si>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</si>
  <si>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</si>
  <si>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</si>
  <si>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</si>
  <si>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</si>
  <si>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</si>
  <si>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</si>
  <si>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</si>
  <si>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</si>
  <si>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</si>
  <si>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</si>
  <si>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</si>
  <si>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</si>
  <si>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</si>
  <si>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</si>
  <si>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</si>
  <si>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</si>
  <si>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</si>
  <si>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</si>
  <si>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</si>
  <si>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</si>
  <si>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</si>
  <si>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</si>
  <si>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</si>
  <si>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</si>
  <si>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</si>
  <si>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</si>
  <si>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</si>
  <si>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</si>
  <si>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</si>
  <si>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</si>
  <si>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</si>
  <si>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</si>
  <si>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</si>
  <si>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</si>
  <si>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</si>
  <si>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</si>
  <si>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</si>
  <si>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</si>
  <si>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</si>
  <si>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</si>
  <si>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</si>
  <si>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</si>
  <si>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</si>
  <si>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</si>
  <si>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</si>
  <si>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</si>
  <si>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</si>
  <si>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</si>
  <si>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</si>
  <si>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</si>
  <si>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</si>
  <si>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</si>
  <si>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</si>
  <si>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</si>
  <si>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</si>
  <si>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</si>
  <si>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</si>
  <si>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</si>
  <si>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</si>
  <si>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</si>
  <si>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</si>
  <si>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</si>
  <si>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</si>
  <si>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</si>
  <si>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</si>
  <si>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</si>
  <si>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</si>
  <si>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</si>
  <si>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</si>
  <si>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</si>
  <si>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</si>
  <si>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</si>
  <si>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</si>
  <si>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</si>
  <si>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</si>
  <si>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</si>
  <si>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</si>
  <si>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</si>
  <si>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</si>
  <si>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</si>
  <si>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</si>
  <si>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</si>
  <si>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</si>
  <si>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</si>
  <si>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</si>
  <si>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</si>
  <si>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</si>
  <si>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</si>
  <si>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</si>
  <si>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</si>
  <si>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</si>
  <si>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</si>
  <si>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</si>
  <si>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</si>
  <si>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</si>
  <si>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</si>
  <si>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</si>
  <si>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</si>
  <si>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</si>
  <si>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</si>
  <si>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</si>
  <si>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</si>
  <si>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</si>
  <si>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</si>
  <si>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</si>
  <si>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</si>
  <si>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</si>
  <si>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</si>
  <si>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</si>
  <si>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</si>
  <si>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</si>
  <si>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</si>
  <si>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</si>
  <si>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</si>
  <si>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</si>
  <si>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</si>
  <si>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</si>
  <si>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</si>
  <si>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</si>
  <si>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</si>
  <si>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</si>
  <si>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</si>
  <si>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</si>
  <si>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</si>
  <si>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</si>
  <si>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</si>
  <si>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</si>
  <si>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</si>
  <si>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</si>
  <si>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</si>
  <si>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</si>
  <si>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</si>
  <si>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</si>
  <si>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</si>
  <si>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</si>
  <si>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</si>
  <si>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</si>
  <si>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</si>
  <si>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</si>
  <si>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</si>
  <si>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</si>
  <si>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</si>
  <si>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</si>
  <si>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</si>
  <si>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</si>
  <si>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</si>
  <si>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</si>
  <si>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</si>
  <si>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</si>
  <si>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</si>
  <si>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</si>
  <si>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</si>
  <si>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</si>
  <si>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</si>
  <si>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</si>
  <si>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</si>
  <si>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</si>
  <si>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</si>
  <si>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</si>
  <si>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</si>
  <si>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</si>
  <si>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</si>
  <si>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</si>
  <si>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</si>
  <si>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</si>
  <si>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</si>
  <si>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</si>
  <si>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</si>
  <si>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</si>
  <si>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</si>
  <si>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</si>
  <si>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</si>
  <si>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</si>
  <si>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</si>
  <si>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</si>
  <si>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</si>
  <si>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</si>
  <si>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</si>
  <si>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</si>
  <si>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</si>
  <si>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</si>
  <si>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</si>
  <si>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</si>
  <si>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</si>
  <si>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</si>
  <si>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</si>
  <si>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</si>
  <si>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</si>
  <si>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</si>
  <si>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</si>
  <si>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</si>
  <si>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</si>
  <si>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</si>
  <si>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</si>
  <si>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</si>
  <si>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</si>
  <si>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</si>
  <si>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</si>
  <si>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</si>
  <si>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</si>
  <si>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</si>
  <si>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</si>
  <si>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</si>
  <si>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</si>
  <si>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</si>
  <si>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</si>
  <si>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</si>
  <si>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</si>
  <si>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</si>
  <si>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</si>
  <si>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</si>
  <si>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</si>
  <si>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</si>
  <si>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</si>
  <si>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</si>
  <si>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</si>
  <si>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</si>
  <si>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</si>
  <si>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</si>
  <si>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</si>
  <si>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</si>
  <si>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</si>
  <si>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</si>
  <si>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</si>
  <si>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</si>
  <si>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</si>
  <si>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</si>
  <si>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</si>
  <si>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</si>
  <si>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</si>
  <si>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</si>
  <si>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</si>
  <si>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</si>
  <si>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</si>
  <si>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</si>
  <si>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</si>
  <si>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</si>
  <si>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</si>
  <si>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</si>
  <si>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</si>
  <si>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</si>
  <si>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</si>
  <si>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</si>
  <si>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</si>
  <si>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</si>
  <si>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</si>
  <si>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</si>
  <si>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</si>
  <si>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</si>
  <si>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</si>
  <si>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</si>
  <si>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</si>
  <si>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</si>
  <si>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</si>
  <si>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</si>
  <si>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</si>
  <si>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</si>
  <si>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</si>
  <si>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</si>
  <si>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</si>
  <si>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</si>
  <si>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</si>
  <si>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</si>
  <si>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</si>
  <si>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</si>
  <si>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</si>
  <si>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</si>
  <si>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</si>
  <si>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</si>
  <si>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</si>
  <si>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</si>
  <si>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</si>
  <si>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</si>
  <si>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</si>
  <si>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</si>
  <si>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</si>
  <si>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</si>
  <si>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</si>
  <si>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</si>
  <si>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</si>
  <si>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</si>
  <si>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</si>
  <si>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</si>
  <si>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</si>
  <si>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</si>
  <si>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</si>
  <si>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</si>
  <si>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</si>
  <si>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</si>
  <si>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</si>
  <si>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</si>
  <si>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</si>
  <si>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</si>
  <si>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</si>
  <si>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</si>
  <si>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</si>
  <si>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</si>
  <si>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</si>
  <si>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</si>
  <si>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</si>
  <si>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</si>
  <si>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</si>
  <si>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</si>
  <si>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</si>
  <si>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</si>
  <si>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</si>
  <si>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</si>
  <si>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</si>
  <si>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</si>
  <si>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</si>
  <si>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</si>
  <si>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</si>
  <si>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</si>
  <si>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</si>
  <si>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</si>
  <si>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</si>
  <si>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</si>
  <si>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</si>
  <si>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</si>
  <si>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</si>
  <si>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</si>
  <si>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</si>
  <si>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</si>
  <si>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</si>
  <si>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</si>
  <si>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</si>
  <si>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</si>
  <si>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</si>
  <si>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</si>
  <si>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</si>
  <si>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</si>
  <si>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</si>
  <si>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</si>
  <si>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</si>
  <si>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</si>
  <si>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</si>
  <si>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</si>
  <si>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</si>
  <si>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</si>
  <si>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</si>
  <si>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</si>
  <si>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</si>
  <si>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</si>
  <si>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</si>
  <si>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</si>
  <si>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</si>
  <si>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</si>
  <si>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</si>
  <si>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</si>
  <si>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</si>
  <si>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</si>
  <si>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</si>
  <si>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</si>
  <si>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</si>
  <si>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</si>
  <si>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</si>
  <si>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</si>
  <si>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</si>
  <si>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</si>
  <si>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</si>
  <si>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</si>
  <si>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</si>
  <si>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</si>
  <si>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</si>
  <si>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</si>
  <si>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</si>
  <si>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</si>
  <si>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</si>
  <si>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</si>
  <si>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</si>
  <si>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</si>
  <si>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</si>
  <si>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</si>
  <si>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</si>
  <si>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</si>
  <si>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</si>
  <si>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</si>
  <si>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</si>
  <si>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</si>
  <si>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</si>
  <si>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</si>
  <si>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</si>
  <si>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</si>
  <si>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</si>
  <si>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</si>
  <si>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</si>
  <si>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</si>
  <si>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</si>
  <si>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</si>
  <si>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</si>
  <si>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</si>
  <si>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</si>
  <si>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</si>
  <si>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</si>
  <si>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</si>
  <si>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</si>
  <si>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</si>
  <si>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</si>
  <si>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</si>
  <si>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</si>
  <si>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</si>
  <si>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</si>
  <si>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</si>
  <si>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</si>
  <si>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</si>
  <si>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</si>
  <si>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</si>
  <si>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</si>
  <si>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</si>
  <si>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</si>
  <si>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</si>
  <si>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</si>
  <si>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</si>
  <si>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</si>
  <si>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</si>
  <si>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</si>
  <si>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</si>
  <si>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</si>
  <si>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</si>
  <si>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</si>
  <si>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</si>
  <si>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</si>
  <si>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</si>
  <si>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</si>
  <si>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</si>
  <si>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</si>
  <si>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</si>
  <si>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</si>
  <si>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</si>
  <si>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</si>
  <si>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</si>
  <si>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</si>
  <si>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</si>
  <si>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</si>
  <si>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</si>
  <si>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</si>
  <si>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</si>
  <si>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</si>
  <si>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</si>
  <si>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</si>
  <si>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</si>
  <si>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</si>
  <si>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</si>
  <si>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</si>
  <si>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</si>
  <si>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</si>
  <si>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</si>
  <si>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</si>
  <si>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</si>
  <si>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</si>
  <si>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</si>
  <si>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</si>
  <si>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</si>
  <si>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</si>
  <si>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</si>
  <si>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</si>
  <si>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</si>
  <si>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</si>
  <si>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</si>
  <si>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</si>
  <si>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</si>
  <si>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</si>
  <si>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</si>
  <si>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</si>
  <si>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</si>
  <si>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</si>
  <si>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</si>
  <si>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</si>
  <si>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</si>
  <si>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</si>
  <si>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</si>
  <si>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</si>
  <si>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</si>
  <si>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</si>
  <si>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</si>
  <si>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</si>
  <si>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</si>
  <si>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</si>
  <si>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</si>
  <si>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</si>
  <si>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</si>
  <si>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</si>
  <si>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</si>
  <si>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</si>
  <si>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</si>
  <si>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</si>
  <si>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</si>
  <si>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</si>
  <si>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</si>
  <si>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</si>
  <si>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</si>
  <si>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</si>
  <si>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</si>
  <si>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</si>
  <si>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</si>
  <si>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</si>
  <si>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</si>
  <si>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</si>
  <si>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</si>
  <si>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</si>
  <si>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</si>
  <si>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</si>
  <si>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</si>
  <si>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</si>
  <si>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</si>
  <si>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</si>
  <si>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</si>
  <si>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</si>
  <si>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</si>
  <si>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</si>
  <si>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</si>
  <si>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</si>
  <si>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</si>
  <si>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</si>
  <si>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</si>
  <si>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</si>
  <si>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</si>
  <si>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</si>
  <si>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</si>
  <si>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</si>
  <si>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</si>
  <si>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</si>
  <si>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</si>
  <si>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</si>
  <si>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</si>
  <si>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</si>
  <si>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</si>
  <si>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</si>
  <si>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</si>
  <si>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</si>
  <si>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</si>
  <si>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</si>
  <si>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</si>
  <si>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</si>
  <si>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</si>
  <si>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</si>
  <si>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</si>
  <si>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</si>
  <si>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</si>
  <si>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</si>
  <si>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</si>
  <si>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</si>
  <si>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</si>
  <si>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</si>
  <si>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</si>
  <si>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</si>
  <si>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</si>
  <si>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</si>
  <si>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</si>
  <si>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</si>
  <si>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</si>
  <si>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</si>
  <si>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</si>
  <si>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</si>
  <si>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</si>
  <si>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</si>
  <si>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</si>
  <si>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</si>
  <si>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</si>
  <si>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</si>
  <si>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</si>
  <si>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</si>
  <si>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</si>
  <si>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</si>
  <si>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</si>
  <si>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</si>
  <si>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</si>
  <si>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</si>
  <si>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</si>
  <si>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</si>
  <si>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</si>
  <si>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</si>
  <si>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</si>
  <si>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</si>
  <si>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</si>
  <si>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</si>
  <si>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</si>
  <si>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</si>
  <si>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</si>
  <si>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</si>
  <si>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</si>
  <si>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</si>
  <si>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</si>
  <si>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</si>
  <si>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</si>
  <si>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</si>
  <si>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</si>
  <si>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</si>
  <si>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</si>
  <si>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</si>
  <si>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</si>
  <si>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</si>
  <si>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</si>
  <si>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</si>
  <si>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</si>
  <si>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</si>
  <si>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</si>
  <si>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</si>
  <si>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</si>
  <si>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</si>
  <si>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</si>
  <si>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</si>
  <si>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</si>
  <si>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</si>
  <si>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</si>
  <si>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</si>
  <si>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</si>
  <si>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</si>
  <si>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</si>
  <si>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</si>
  <si>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</si>
  <si>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</si>
  <si>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</si>
  <si>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</si>
  <si>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</si>
  <si>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</si>
  <si>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</si>
  <si>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</si>
  <si>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</si>
  <si>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</si>
  <si>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</si>
  <si>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</si>
  <si>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</si>
  <si>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</si>
  <si>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</si>
  <si>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</si>
  <si>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</si>
  <si>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</si>
  <si>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</si>
  <si>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</si>
  <si>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</si>
  <si>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</si>
  <si>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</si>
  <si>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</si>
  <si>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</si>
  <si>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</si>
  <si>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</si>
  <si>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</si>
  <si>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</si>
  <si>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</si>
  <si>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</si>
  <si>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</si>
  <si>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</si>
  <si>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</si>
  <si>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</si>
  <si>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</si>
  <si>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</si>
  <si>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</si>
  <si>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</si>
  <si>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</si>
  <si>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</si>
  <si>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</si>
  <si>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</si>
  <si>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</si>
  <si>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</si>
  <si>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</si>
  <si>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</si>
  <si>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</si>
  <si>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</si>
  <si>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</si>
  <si>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</si>
  <si>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</si>
  <si>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</si>
  <si>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</si>
  <si>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</si>
  <si>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</si>
  <si>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</si>
  <si>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</si>
  <si>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</si>
  <si>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</si>
  <si>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</si>
  <si>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</si>
  <si>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</si>
  <si>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</si>
  <si>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</si>
  <si>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</si>
  <si>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</si>
  <si>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</si>
  <si>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</si>
  <si>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</si>
  <si>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</si>
  <si>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</si>
  <si>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</si>
  <si>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</si>
  <si>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</si>
  <si>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</si>
  <si>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</si>
  <si>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</si>
  <si>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</si>
  <si>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</si>
  <si>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</si>
  <si>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</si>
  <si>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</si>
  <si>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</si>
  <si>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</si>
  <si>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</si>
  <si>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</si>
  <si>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</si>
  <si>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</si>
  <si>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</si>
  <si>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</si>
  <si>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</si>
  <si>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</si>
  <si>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</si>
  <si>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</si>
  <si>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</si>
  <si>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</si>
  <si>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</si>
  <si>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</si>
  <si>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</si>
  <si>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</si>
  <si>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</si>
  <si>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</si>
  <si>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</si>
  <si>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</si>
  <si>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</si>
  <si>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</si>
  <si>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</si>
  <si>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</si>
  <si>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</si>
  <si>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</si>
  <si>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</si>
  <si>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</si>
  <si>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</si>
  <si>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</si>
  <si>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</si>
  <si>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</si>
  <si>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</si>
  <si>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</si>
  <si>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</si>
  <si>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</si>
  <si>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</si>
  <si>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</si>
  <si>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</si>
  <si>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</si>
  <si>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</si>
  <si>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</si>
  <si>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</si>
  <si>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</si>
  <si>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</si>
  <si>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</si>
  <si>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</si>
  <si>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</si>
  <si>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</si>
  <si>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</si>
  <si>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</si>
  <si>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</si>
  <si>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</si>
  <si>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</si>
  <si>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</si>
  <si>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</si>
  <si>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</si>
  <si>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</si>
  <si>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</si>
  <si>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</si>
  <si>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</si>
  <si>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</si>
  <si>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</si>
  <si>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</si>
  <si>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</si>
  <si>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</si>
  <si>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</si>
  <si>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</si>
  <si>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</si>
  <si>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</si>
  <si>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</si>
  <si>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</si>
  <si>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</si>
  <si>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</si>
  <si>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</si>
  <si>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</si>
  <si>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</si>
  <si>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</si>
  <si>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</si>
  <si>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</si>
  <si>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</si>
  <si>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</si>
  <si>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</si>
  <si>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</si>
  <si>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</si>
  <si>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</si>
  <si>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</si>
  <si>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</si>
  <si>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</si>
  <si>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</si>
  <si>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</si>
  <si>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</si>
  <si>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</si>
  <si>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</si>
  <si>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</si>
  <si>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</si>
  <si>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</si>
  <si>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</si>
  <si>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</si>
  <si>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</si>
  <si>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</si>
  <si>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</si>
  <si>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</si>
  <si>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</si>
  <si>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</si>
  <si>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</si>
  <si>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</si>
  <si>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</si>
  <si>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</si>
  <si>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</si>
  <si>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</si>
  <si>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</si>
  <si>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</si>
  <si>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</si>
  <si>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</si>
  <si>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</si>
  <si>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</si>
  <si>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</si>
  <si>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</si>
  <si>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</si>
  <si>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</si>
  <si>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</si>
  <si>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</si>
  <si>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</si>
  <si>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</si>
  <si>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</si>
  <si>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</si>
  <si>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</si>
  <si>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</si>
  <si>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</si>
  <si>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</si>
  <si>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</si>
  <si>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</si>
  <si>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</si>
  <si>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</si>
  <si>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</si>
  <si>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</si>
  <si>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</si>
  <si>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</si>
  <si>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</si>
  <si>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</si>
  <si>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</si>
  <si>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</si>
  <si>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</si>
  <si>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</si>
  <si>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</si>
  <si>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</si>
  <si>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</si>
  <si>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</si>
  <si>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</si>
  <si>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</si>
  <si>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</si>
  <si>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</si>
  <si>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</si>
  <si>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</si>
  <si>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</si>
  <si>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</si>
  <si>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</si>
  <si>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</si>
  <si>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</si>
  <si>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</si>
  <si>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</si>
  <si>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</si>
  <si>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</si>
  <si>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</si>
  <si>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</si>
  <si>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</si>
  <si>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</si>
  <si>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</si>
  <si>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</si>
  <si>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</si>
  <si>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</si>
  <si>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</si>
  <si>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</si>
  <si>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</si>
  <si>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</si>
  <si>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</si>
  <si>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</si>
  <si>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</si>
  <si>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</si>
  <si>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</si>
  <si>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</si>
  <si>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</si>
  <si>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</si>
  <si>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</si>
  <si>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</si>
  <si>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</si>
  <si>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</si>
  <si>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</si>
  <si>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</si>
  <si>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</si>
  <si>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</si>
  <si>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</si>
  <si>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</si>
  <si>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</si>
  <si>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</si>
  <si>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</si>
  <si>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</si>
  <si>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</si>
  <si>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</si>
  <si>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</si>
  <si>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</si>
  <si>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</si>
  <si>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</si>
  <si>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</si>
  <si>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</si>
  <si>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</si>
  <si>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</si>
  <si>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</si>
  <si>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</si>
  <si>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</si>
  <si>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</si>
  <si>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</si>
  <si>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</si>
  <si>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</si>
  <si>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</si>
  <si>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</si>
  <si>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</si>
  <si>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</si>
  <si>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</si>
  <si>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</si>
  <si>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</si>
  <si>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</si>
  <si>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</si>
  <si>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</si>
  <si>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</si>
  <si>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</si>
  <si>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</si>
  <si>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</si>
  <si>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</si>
  <si>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</si>
  <si>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</si>
  <si>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</si>
  <si>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</si>
  <si>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</si>
  <si>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</si>
  <si>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</si>
  <si>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</si>
  <si>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</si>
  <si>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</si>
  <si>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</si>
  <si>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</si>
  <si>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</si>
  <si>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</si>
  <si>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</si>
  <si>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</si>
  <si>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</si>
  <si>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</si>
  <si>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</si>
  <si>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</si>
  <si>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</si>
  <si>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</si>
  <si>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</si>
  <si>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</si>
  <si>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</si>
  <si>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</si>
  <si>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</si>
  <si>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</si>
  <si>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</si>
  <si>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</si>
  <si>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</si>
  <si>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</si>
  <si>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</si>
  <si>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</si>
  <si>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</si>
  <si>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</si>
  <si>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</si>
  <si>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</si>
  <si>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</si>
  <si>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</si>
  <si>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</si>
  <si>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</si>
  <si>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</si>
  <si>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</si>
  <si>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</si>
  <si>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</si>
  <si>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</si>
  <si>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</si>
  <si>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</si>
  <si>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</si>
  <si>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</si>
  <si>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</si>
  <si>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</si>
  <si>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</si>
  <si>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</si>
  <si>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</si>
  <si>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</si>
  <si>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</si>
  <si>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</si>
  <si>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</si>
  <si>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</si>
  <si>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</si>
  <si>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</si>
  <si>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</si>
  <si>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</si>
  <si>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</si>
  <si>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</si>
  <si>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</si>
  <si>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</si>
  <si>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</si>
  <si>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</si>
  <si>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</si>
  <si>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</si>
  <si>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</si>
  <si>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</si>
  <si>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</si>
  <si>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</si>
  <si>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</si>
  <si>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</si>
  <si>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</si>
  <si>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</si>
  <si>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</si>
  <si>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</si>
  <si>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</si>
  <si>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</si>
  <si>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</si>
  <si>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</si>
  <si>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</si>
  <si>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</si>
  <si>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</si>
  <si>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</si>
  <si>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</si>
  <si>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</si>
  <si>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</si>
  <si>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</si>
  <si>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</si>
  <si>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</si>
  <si>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</si>
  <si>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</si>
  <si>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</si>
  <si>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</si>
  <si>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</si>
  <si>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</si>
  <si>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</si>
  <si>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</si>
  <si>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</si>
  <si>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</si>
  <si>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</si>
  <si>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</si>
  <si>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</si>
  <si>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</si>
  <si>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</si>
  <si>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</si>
  <si>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</si>
  <si>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</si>
  <si>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</si>
  <si>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</si>
  <si>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</si>
  <si>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</si>
  <si>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</si>
  <si>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</si>
  <si>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</si>
  <si>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</si>
  <si>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</si>
  <si>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</si>
  <si>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</si>
  <si>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</si>
  <si>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</si>
  <si>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</si>
  <si>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</si>
  <si>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</si>
  <si>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</si>
  <si>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</si>
  <si>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</si>
  <si>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</si>
  <si>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</si>
  <si>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</si>
  <si>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</si>
  <si>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</si>
  <si>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</si>
  <si>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</si>
  <si>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</si>
  <si>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</si>
  <si>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</si>
  <si>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</si>
  <si>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</si>
  <si>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</si>
  <si>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</si>
  <si>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</si>
  <si>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</si>
  <si>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</si>
  <si>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</si>
  <si>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</si>
  <si>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</si>
  <si>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</si>
  <si>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</si>
  <si>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</si>
  <si>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</si>
  <si>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</si>
  <si>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</si>
  <si>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</si>
  <si>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</si>
  <si>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</si>
  <si>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</si>
  <si>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</si>
  <si>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</si>
  <si>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</si>
  <si>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</si>
  <si>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</si>
  <si>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</si>
  <si>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</si>
  <si>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</si>
  <si>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</si>
  <si>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</si>
  <si>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</si>
  <si>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</si>
  <si>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</si>
  <si>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</si>
  <si>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</si>
  <si>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</si>
  <si>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</si>
  <si>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</si>
  <si>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</si>
  <si>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</si>
  <si>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</si>
  <si>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</si>
  <si>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</si>
  <si>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</si>
  <si>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</si>
  <si>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</si>
  <si>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</si>
  <si>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</si>
  <si>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</si>
  <si>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</si>
  <si>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</si>
  <si>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</si>
  <si>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</si>
  <si>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</si>
  <si>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</si>
  <si>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</si>
  <si>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</si>
  <si>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</si>
  <si>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</si>
  <si>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</si>
  <si>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</si>
  <si>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</si>
  <si>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</si>
  <si>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</si>
  <si>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</si>
  <si>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</si>
  <si>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</si>
  <si>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</si>
  <si>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</si>
  <si>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</si>
  <si>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</si>
  <si>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</si>
  <si>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</si>
  <si>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</si>
  <si>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</si>
  <si>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</si>
  <si>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</si>
  <si>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</si>
  <si>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</si>
  <si>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</si>
  <si>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</si>
  <si>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</si>
  <si>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</si>
  <si>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</si>
  <si>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</si>
  <si>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</si>
  <si>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</si>
  <si>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</si>
  <si>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</si>
  <si>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</si>
  <si>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</si>
  <si>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</si>
  <si>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</si>
  <si>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</si>
  <si>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</si>
  <si>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</si>
  <si>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</si>
  <si>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</si>
  <si>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</si>
  <si>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</si>
  <si>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</si>
  <si>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</si>
  <si>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</si>
  <si>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</si>
  <si>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</si>
  <si>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</si>
  <si>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</si>
  <si>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</si>
  <si>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</si>
  <si>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</si>
  <si>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</si>
  <si>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</si>
  <si>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</si>
  <si>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</si>
  <si>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</si>
  <si>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</si>
  <si>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</si>
  <si>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</si>
  <si>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</si>
  <si>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</si>
  <si>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</si>
  <si>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</si>
  <si>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</si>
  <si>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</si>
  <si>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</si>
  <si>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</si>
  <si>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</si>
  <si>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</si>
  <si>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</si>
  <si>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</si>
  <si>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</si>
  <si>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</si>
  <si>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</si>
  <si>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</si>
  <si>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</si>
  <si>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</si>
  <si>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</si>
  <si>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</si>
  <si>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</si>
  <si>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</si>
  <si>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</si>
  <si>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</si>
  <si>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</si>
  <si>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</si>
  <si>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</si>
  <si>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</si>
  <si>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</si>
  <si>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</si>
  <si>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</si>
  <si>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</si>
  <si>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</si>
  <si>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</si>
  <si>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</si>
  <si>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</si>
  <si>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</si>
  <si>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</si>
  <si>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</si>
  <si>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</si>
  <si>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</si>
  <si>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</si>
  <si>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</si>
  <si>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</si>
  <si>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</si>
  <si>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</si>
  <si>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</si>
  <si>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</si>
  <si>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</si>
  <si>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</si>
  <si>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</si>
  <si>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</si>
  <si>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</si>
  <si>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</si>
  <si>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</si>
  <si>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</si>
  <si>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</si>
  <si>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</si>
  <si>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</si>
  <si>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</si>
  <si>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</si>
  <si>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</si>
  <si>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</si>
  <si>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</si>
  <si>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</si>
  <si>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</si>
  <si>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</si>
  <si>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</si>
  <si>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</si>
  <si>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</si>
  <si>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</si>
  <si>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</si>
  <si>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</si>
  <si>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</si>
  <si>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</si>
  <si>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</si>
  <si>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</si>
  <si>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</si>
  <si>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</si>
  <si>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</si>
  <si>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</si>
  <si>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</si>
  <si>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</si>
  <si>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</si>
  <si>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</si>
  <si>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</si>
  <si>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</si>
  <si>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</si>
  <si>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</si>
  <si>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</si>
  <si>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</si>
  <si>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</si>
  <si>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</si>
  <si>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</si>
  <si>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</si>
  <si>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</si>
  <si>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</si>
  <si>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</si>
  <si>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</si>
  <si>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</si>
  <si>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</si>
  <si>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</si>
  <si>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</si>
  <si>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</si>
  <si>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</si>
  <si>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</si>
  <si>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</si>
  <si>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</si>
  <si>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</si>
  <si>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</si>
  <si>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</si>
  <si>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</si>
  <si>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</si>
  <si>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</si>
  <si>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</si>
  <si>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</si>
  <si>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</si>
  <si>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</si>
  <si>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</si>
  <si>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</si>
  <si>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</si>
  <si>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</si>
  <si>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</si>
  <si>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</si>
  <si>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</si>
  <si>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</si>
  <si>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</si>
  <si>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</si>
  <si>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</si>
  <si>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</si>
  <si>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</si>
  <si>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</si>
  <si>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</si>
  <si>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</si>
  <si>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</si>
  <si>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</si>
  <si>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</si>
  <si>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</si>
  <si>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</si>
  <si>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</si>
  <si>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</si>
  <si>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</si>
  <si>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</si>
  <si>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</si>
  <si>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</si>
  <si>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</si>
  <si>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</si>
  <si>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</si>
  <si>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</si>
  <si>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</si>
  <si>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</si>
  <si>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</si>
  <si>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</si>
  <si>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</si>
  <si>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</si>
  <si>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</si>
  <si>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</si>
  <si>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</si>
  <si>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</si>
  <si>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</si>
  <si>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</si>
  <si>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</si>
  <si>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</si>
  <si>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</si>
  <si>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</si>
  <si>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</si>
  <si>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</si>
  <si>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</si>
  <si>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</si>
  <si>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</si>
  <si>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</si>
  <si>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</si>
  <si>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</si>
  <si>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</si>
  <si>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</si>
  <si>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</si>
  <si>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</si>
  <si>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</si>
  <si>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</si>
  <si>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</si>
  <si>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</si>
  <si>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</si>
  <si>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</si>
  <si>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</si>
  <si>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</si>
  <si>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</si>
  <si>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</si>
  <si>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</si>
  <si>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</si>
  <si>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</si>
  <si>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</si>
  <si>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</si>
  <si>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</si>
  <si>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</si>
  <si>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</si>
  <si>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</si>
  <si>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</si>
  <si>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</si>
  <si>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</si>
  <si>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</si>
  <si>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</si>
  <si>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</si>
  <si>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</si>
  <si>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</si>
  <si>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</si>
  <si>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</si>
  <si>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</si>
  <si>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</si>
  <si>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</si>
  <si>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</si>
  <si>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</si>
  <si>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</si>
  <si>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</si>
  <si>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</si>
  <si>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</si>
  <si>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</si>
  <si>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</si>
  <si>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</si>
  <si>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</si>
  <si>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</si>
  <si>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</si>
  <si>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</si>
  <si>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</si>
  <si>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</si>
  <si>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</si>
  <si>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</si>
  <si>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</si>
  <si>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</si>
  <si>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</si>
  <si>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</si>
  <si>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</si>
  <si>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</si>
  <si>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</si>
  <si>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</si>
  <si>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</si>
  <si>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</si>
  <si>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</si>
  <si>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</si>
  <si>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</si>
  <si>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</si>
  <si>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</si>
  <si>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</si>
  <si>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</si>
  <si>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</si>
  <si>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</si>
  <si>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</si>
  <si>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</si>
  <si>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</si>
  <si>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</si>
  <si>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</si>
  <si>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</si>
  <si>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</si>
  <si>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</si>
  <si>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</si>
  <si>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</si>
  <si>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</si>
  <si>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</si>
  <si>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</si>
  <si>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</si>
  <si>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</si>
  <si>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</si>
  <si>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</si>
  <si>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</si>
  <si>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</si>
  <si>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</si>
  <si>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</si>
  <si>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</si>
  <si>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</si>
  <si>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</si>
  <si>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</si>
  <si>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</si>
  <si>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</si>
  <si>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</si>
  <si>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</si>
  <si>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</si>
  <si>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</si>
  <si>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</si>
  <si>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</si>
  <si>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</si>
  <si>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</si>
  <si>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</si>
  <si>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</si>
  <si>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</si>
  <si>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</si>
  <si>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</si>
  <si>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</si>
  <si>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</si>
  <si>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</si>
  <si>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</si>
  <si>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</si>
  <si>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</si>
  <si>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</si>
  <si>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</si>
  <si>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</si>
  <si>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</si>
  <si>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</si>
  <si>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</si>
  <si>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</si>
  <si>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</si>
  <si>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</si>
  <si>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</si>
  <si>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</si>
  <si>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</si>
  <si>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</si>
  <si>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</si>
  <si>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</si>
  <si>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</si>
  <si>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</si>
  <si>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</si>
  <si>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</si>
  <si>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</si>
  <si>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</si>
  <si>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</si>
  <si>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</si>
  <si>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</si>
  <si>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</si>
  <si>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</si>
  <si>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</si>
  <si>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</si>
  <si>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</si>
  <si>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</si>
  <si>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</si>
  <si>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</si>
  <si>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</si>
  <si>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</si>
  <si>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</si>
  <si>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</si>
  <si>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</si>
  <si>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</si>
  <si>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</si>
  <si>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</si>
  <si>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</si>
  <si>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</si>
  <si>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</si>
  <si>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</si>
  <si>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</si>
  <si>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</si>
  <si>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</si>
  <si>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</si>
  <si>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</si>
  <si>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</si>
  <si>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</si>
  <si>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</si>
  <si>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</si>
  <si>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</si>
  <si>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</si>
  <si>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</si>
  <si>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</si>
  <si>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</si>
  <si>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</si>
  <si>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</si>
  <si>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</si>
  <si>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</si>
  <si>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</si>
  <si>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</si>
  <si>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</si>
  <si>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</si>
  <si>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</si>
  <si>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</si>
  <si>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</si>
  <si>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</si>
  <si>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</si>
  <si>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</si>
  <si>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</si>
  <si>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</si>
  <si>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</si>
  <si>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</si>
  <si>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</si>
  <si>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</si>
  <si>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</si>
  <si>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</si>
  <si>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</si>
  <si>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</si>
  <si>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</si>
  <si>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</si>
  <si>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</si>
  <si>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</si>
  <si>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</si>
  <si>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</si>
  <si>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</si>
  <si>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</si>
  <si>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</si>
  <si>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</si>
  <si>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</si>
  <si>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</si>
  <si>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</si>
  <si>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</si>
  <si>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</si>
  <si>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</si>
  <si>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</si>
  <si>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</si>
  <si>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</si>
  <si>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</si>
  <si>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</si>
  <si>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</si>
  <si>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</si>
  <si>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</si>
  <si>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</si>
  <si>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</si>
  <si>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</si>
  <si>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</si>
  <si>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</si>
  <si>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</si>
  <si>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</si>
  <si>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</si>
  <si>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</si>
  <si>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</si>
  <si>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</si>
  <si>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</si>
  <si>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</si>
  <si>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</si>
  <si>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</si>
  <si>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</si>
  <si>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</si>
  <si>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</si>
  <si>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</si>
  <si>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</si>
  <si>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</si>
  <si>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</si>
  <si>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</si>
  <si>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</si>
  <si>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</si>
  <si>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</si>
  <si>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</si>
  <si>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</si>
  <si>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</si>
  <si>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</si>
  <si>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</si>
  <si>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</si>
  <si>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</si>
  <si>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</si>
  <si>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</si>
  <si>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</si>
  <si>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</si>
  <si>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</si>
  <si>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</si>
  <si>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</si>
  <si>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</si>
  <si>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</si>
  <si>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</si>
  <si>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</si>
  <si>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</si>
  <si>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</si>
  <si>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</si>
  <si>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</si>
  <si>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</si>
  <si>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</si>
  <si>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</si>
  <si>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</si>
  <si>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</si>
  <si>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</si>
  <si>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</si>
  <si>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</si>
  <si>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</si>
  <si>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</si>
  <si>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</si>
  <si>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</si>
  <si>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</si>
  <si>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</si>
  <si>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</si>
  <si>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</si>
  <si>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</si>
  <si>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</si>
  <si>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</si>
  <si>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</si>
  <si>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</si>
  <si>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</si>
  <si>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</si>
  <si>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</si>
  <si>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</si>
  <si>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</si>
  <si>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</si>
  <si>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</si>
  <si>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</si>
  <si>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</si>
  <si>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</si>
  <si>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</si>
  <si>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</si>
  <si>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</si>
  <si>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</si>
  <si>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</si>
  <si>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</si>
  <si>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</si>
  <si>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</si>
  <si>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</si>
  <si>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</si>
  <si>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</si>
  <si>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</si>
  <si>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</si>
  <si>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</si>
  <si>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</si>
  <si>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</si>
  <si>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</si>
  <si>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</si>
  <si>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</si>
  <si>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</si>
  <si>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</si>
  <si>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</si>
  <si>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</si>
  <si>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</si>
  <si>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</si>
  <si>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</si>
  <si>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</si>
  <si>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</si>
  <si>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</si>
  <si>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</si>
  <si>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</si>
  <si>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</si>
  <si>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</si>
  <si>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</si>
  <si>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</si>
  <si>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</si>
  <si>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</si>
  <si>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</si>
  <si>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</si>
  <si>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</si>
  <si>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</si>
  <si>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</si>
  <si>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</si>
  <si>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</si>
  <si>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</si>
  <si>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</si>
  <si>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</si>
  <si>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</si>
  <si>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</si>
  <si>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</si>
  <si>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</si>
  <si>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</si>
  <si>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</si>
  <si>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</si>
  <si>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</si>
  <si>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</si>
  <si>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</si>
  <si>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</si>
  <si>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</si>
  <si>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</si>
  <si>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</si>
  <si>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</si>
  <si>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</si>
  <si>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</si>
  <si>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</si>
  <si>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</si>
  <si>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</si>
  <si>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</si>
  <si>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</si>
  <si>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</si>
  <si>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</si>
  <si>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</si>
  <si>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</si>
  <si>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</si>
  <si>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</si>
  <si>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</si>
  <si>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</si>
  <si>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</si>
  <si>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</si>
  <si>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</si>
  <si>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</si>
  <si>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</si>
  <si>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</si>
  <si>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</si>
  <si>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</si>
  <si>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</si>
  <si>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</si>
  <si>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</si>
  <si>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</si>
  <si>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</si>
  <si>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</si>
  <si>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</si>
  <si>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</si>
  <si>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</si>
  <si>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</si>
  <si>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</si>
  <si>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</si>
  <si>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</si>
  <si>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</si>
  <si>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</si>
  <si>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</si>
  <si>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</si>
  <si>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</si>
  <si>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</si>
  <si>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</si>
  <si>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</si>
  <si>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</si>
  <si>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</si>
  <si>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</si>
  <si>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</si>
  <si>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</si>
  <si>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</si>
  <si>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</si>
  <si>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</si>
  <si>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</si>
  <si>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</si>
  <si>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</si>
  <si>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</si>
  <si>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</si>
  <si>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</si>
  <si>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</si>
  <si>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</si>
  <si>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</si>
  <si>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</si>
  <si>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</si>
  <si>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</si>
  <si>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</si>
  <si>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</si>
  <si>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</si>
  <si>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</si>
  <si>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</si>
  <si>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</si>
  <si>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</si>
  <si>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</si>
  <si>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</si>
  <si>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</si>
  <si>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</si>
  <si>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</si>
  <si>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</si>
  <si>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</si>
  <si>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</si>
  <si>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</si>
  <si>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</si>
  <si>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</si>
  <si>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</si>
  <si>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</si>
  <si>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</si>
  <si>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</si>
  <si>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</si>
  <si>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</si>
  <si>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</si>
  <si>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</si>
  <si>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</si>
  <si>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</si>
  <si>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</si>
  <si>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</si>
  <si>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</si>
  <si>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</si>
  <si>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</si>
  <si>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</si>
  <si>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</si>
  <si>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</si>
  <si>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</si>
  <si>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</si>
  <si>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</si>
  <si>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</si>
  <si>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</si>
  <si>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</si>
  <si>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</si>
  <si>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</si>
  <si>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</si>
  <si>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</si>
  <si>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</si>
  <si>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</si>
  <si>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</si>
  <si>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</si>
  <si>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</si>
  <si>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</si>
  <si>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</si>
  <si>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</si>
  <si>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</si>
  <si>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</si>
  <si>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</si>
  <si>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</si>
  <si>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</si>
  <si>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</si>
  <si>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</si>
  <si>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</si>
  <si>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</si>
  <si>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</si>
  <si>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</si>
  <si>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</si>
  <si>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</si>
  <si>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</si>
  <si>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</si>
  <si>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</si>
  <si>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</si>
  <si>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</si>
  <si>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</si>
  <si>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</si>
  <si>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</si>
  <si>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</si>
  <si>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</si>
  <si>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</si>
  <si>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</si>
  <si>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</si>
  <si>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</si>
  <si>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</si>
  <si>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</si>
  <si>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</si>
  <si>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</si>
  <si>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</si>
  <si>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</si>
  <si>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</si>
  <si>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</si>
  <si>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</si>
  <si>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</si>
  <si>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</si>
  <si>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</si>
  <si>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</si>
  <si>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</si>
  <si>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</si>
  <si>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</si>
  <si>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</si>
  <si>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</si>
  <si>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</si>
  <si>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</si>
  <si>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</si>
  <si>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</si>
  <si>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</si>
  <si>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</si>
  <si>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</si>
  <si>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</si>
  <si>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</si>
  <si>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</si>
  <si>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</si>
  <si>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</si>
  <si>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</si>
  <si>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</si>
  <si>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</si>
  <si>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</si>
  <si>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</si>
  <si>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</si>
  <si>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</si>
  <si>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</si>
  <si>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</si>
  <si>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</si>
  <si>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</si>
  <si>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</si>
  <si>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</si>
  <si>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</si>
  <si>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</si>
  <si>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</si>
  <si>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</si>
  <si>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</si>
  <si>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</si>
  <si>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</si>
  <si>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</si>
  <si>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</si>
  <si>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</si>
  <si>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</si>
  <si>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</si>
  <si>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</si>
  <si>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</si>
  <si>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</si>
  <si>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</si>
  <si>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</si>
  <si>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</si>
  <si>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</si>
  <si>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</si>
  <si>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</si>
  <si>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</si>
  <si>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</si>
  <si>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</si>
  <si>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</si>
  <si>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</si>
  <si>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</si>
  <si>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</si>
  <si>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</si>
  <si>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</si>
  <si>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</si>
  <si>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</si>
  <si>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</si>
  <si>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</si>
  <si>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</si>
  <si>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</si>
  <si>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</si>
  <si>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</si>
  <si>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</si>
  <si>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</si>
  <si>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</si>
  <si>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</si>
  <si>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</si>
  <si>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</si>
  <si>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</si>
  <si>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</si>
  <si>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</si>
  <si>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</si>
  <si>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</si>
  <si>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</si>
  <si>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</si>
  <si>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</si>
  <si>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</si>
  <si>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</si>
  <si>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</si>
  <si>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</si>
  <si>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</si>
  <si>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</si>
  <si>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</si>
  <si>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</si>
  <si>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</si>
  <si>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</si>
  <si>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</si>
  <si>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</si>
  <si>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</si>
  <si>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</si>
  <si>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</si>
  <si>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</si>
  <si>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</si>
  <si>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</si>
  <si>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</si>
  <si>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</si>
  <si>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</si>
  <si>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</si>
  <si>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</si>
  <si>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</si>
  <si>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</si>
  <si>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</si>
  <si>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</si>
  <si>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</si>
  <si>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</si>
  <si>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</si>
  <si>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</si>
  <si>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</si>
  <si>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</si>
  <si>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</si>
  <si>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</si>
  <si>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</si>
  <si>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</si>
  <si>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</si>
  <si>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</si>
  <si>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</si>
  <si>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</si>
  <si>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</si>
  <si>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</si>
  <si>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</si>
  <si>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</si>
  <si>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</si>
  <si>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</si>
  <si>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</si>
  <si>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</si>
  <si>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</si>
  <si>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</si>
  <si>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</si>
  <si>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</si>
  <si>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</si>
  <si>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</si>
  <si>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</si>
  <si>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</si>
  <si>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</si>
  <si>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</si>
  <si>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</si>
  <si>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</si>
  <si>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</si>
  <si>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</si>
  <si>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</si>
  <si>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</si>
  <si>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</si>
  <si>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</si>
  <si>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</si>
  <si>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</si>
  <si>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</si>
  <si>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</si>
  <si>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</si>
  <si>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</si>
  <si>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</si>
  <si>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</si>
  <si>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</si>
  <si>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</si>
  <si>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</si>
  <si>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</si>
  <si>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</si>
  <si>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</si>
  <si>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</si>
  <si>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</si>
  <si>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</si>
  <si>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</si>
  <si>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</si>
  <si>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</si>
  <si>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</si>
  <si>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</si>
  <si>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</si>
  <si>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</si>
  <si>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</si>
  <si>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</si>
  <si>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</si>
  <si>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</si>
  <si>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</si>
  <si>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</si>
  <si>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</si>
  <si>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</si>
  <si>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</si>
  <si>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</si>
  <si>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</si>
  <si>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</si>
  <si>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</si>
  <si>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</si>
  <si>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</si>
  <si>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</si>
  <si>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</si>
  <si>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</si>
  <si>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</si>
  <si>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</si>
  <si>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</si>
  <si>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</si>
  <si>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</si>
  <si>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</si>
  <si>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</si>
  <si>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</si>
  <si>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</si>
  <si>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</si>
  <si>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</si>
  <si>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</si>
  <si>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</si>
  <si>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</si>
  <si>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</si>
  <si>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</si>
  <si>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</si>
  <si>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</si>
  <si>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</si>
  <si>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</si>
  <si>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</si>
  <si>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</si>
  <si>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</si>
  <si>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</si>
  <si>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</si>
  <si>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</si>
  <si>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</si>
  <si>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</si>
  <si>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</si>
  <si>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</si>
  <si>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</si>
  <si>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</si>
  <si>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</si>
  <si>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</si>
  <si>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</si>
  <si>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</si>
  <si>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</si>
  <si>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</si>
  <si>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</si>
  <si>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</si>
  <si>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</si>
  <si>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</si>
  <si>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</si>
  <si>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</si>
  <si>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</si>
  <si>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</si>
  <si>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</si>
  <si>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</si>
  <si>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</si>
  <si>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</si>
  <si>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</si>
  <si>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</si>
  <si>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</si>
  <si>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</si>
  <si>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</si>
  <si>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</si>
  <si>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</si>
  <si>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</si>
  <si>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</si>
  <si>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</si>
  <si>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</si>
  <si>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</si>
  <si>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</si>
  <si>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</si>
  <si>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</si>
  <si>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</si>
  <si>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</si>
  <si>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</si>
  <si>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</si>
  <si>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</si>
  <si>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</si>
  <si>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</si>
  <si>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</si>
  <si>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</si>
  <si>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</si>
  <si>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</si>
  <si>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</si>
  <si>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</si>
  <si>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</si>
  <si>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</si>
  <si>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</si>
  <si>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</si>
  <si>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</si>
  <si>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</si>
  <si>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</si>
  <si>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</si>
  <si>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</si>
  <si>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</si>
  <si>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</si>
  <si>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</si>
  <si>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</si>
  <si>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</si>
  <si>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</si>
  <si>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</si>
  <si>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</si>
  <si>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</si>
  <si>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</si>
  <si>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</si>
  <si>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</si>
  <si>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</si>
  <si>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</si>
  <si>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</si>
  <si>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</si>
  <si>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</si>
  <si>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</si>
  <si>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</si>
  <si>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</si>
  <si>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</si>
  <si>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</si>
  <si>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</si>
  <si>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</si>
  <si>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</si>
  <si>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</si>
  <si>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</si>
  <si>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</si>
  <si>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</si>
  <si>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</si>
  <si>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</si>
  <si>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</si>
  <si>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</si>
  <si>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</si>
  <si>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</si>
  <si>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</si>
  <si>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</si>
  <si>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</si>
  <si>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</si>
  <si>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</si>
  <si>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</si>
  <si>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</si>
  <si>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</si>
  <si>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</si>
  <si>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</si>
  <si>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</si>
  <si>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</si>
  <si>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</si>
  <si>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</si>
  <si>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</si>
  <si>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</si>
  <si>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</si>
  <si>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</si>
  <si>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</si>
  <si>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</si>
  <si>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</si>
  <si>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</si>
  <si>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</si>
  <si>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</si>
  <si>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</si>
  <si>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</si>
  <si>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</si>
  <si>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</si>
  <si>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</si>
  <si>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</si>
  <si>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</si>
  <si>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</si>
  <si>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</si>
  <si>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</si>
  <si>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</si>
  <si>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</si>
  <si>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</si>
  <si>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</si>
  <si>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</si>
  <si>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</si>
  <si>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</si>
  <si>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</si>
  <si>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</si>
  <si>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</si>
  <si>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</si>
  <si>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</si>
  <si>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</si>
  <si>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</si>
  <si>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</si>
  <si>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</si>
  <si>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</si>
  <si>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</si>
  <si>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</si>
  <si>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</si>
  <si>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</si>
  <si>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</si>
  <si>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</si>
  <si>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</si>
  <si>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</si>
  <si>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</si>
  <si>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</si>
  <si>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</si>
  <si>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</si>
  <si>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</si>
  <si>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</si>
  <si>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</si>
  <si>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</si>
  <si>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</si>
  <si>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</si>
  <si>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</si>
  <si>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</si>
  <si>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</si>
  <si>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</si>
  <si>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</si>
  <si>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</si>
  <si>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</si>
  <si>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</si>
  <si>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</si>
  <si>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</si>
  <si>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</si>
  <si>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</si>
  <si>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</si>
  <si>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</si>
  <si>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</si>
  <si>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</si>
  <si>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</si>
  <si>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</si>
  <si>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</si>
  <si>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</si>
  <si>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</si>
  <si>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</si>
  <si>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</si>
  <si>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</si>
  <si>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</si>
  <si>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</si>
  <si>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</si>
  <si>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</si>
  <si>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</si>
  <si>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</si>
  <si>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</si>
  <si>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</si>
  <si>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</si>
  <si>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</si>
  <si>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</si>
  <si>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</si>
  <si>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</si>
  <si>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</si>
  <si>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</si>
  <si>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</si>
  <si>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</si>
  <si>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</si>
  <si>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</si>
  <si>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</si>
  <si>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</si>
  <si>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</si>
  <si>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</si>
  <si>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</si>
  <si>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</si>
  <si>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</si>
  <si>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</si>
  <si>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</si>
  <si>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</si>
  <si>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</si>
  <si>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</si>
  <si>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</si>
  <si>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</si>
  <si>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</si>
  <si>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</si>
  <si>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</si>
  <si>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</si>
  <si>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</si>
  <si>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</si>
  <si>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</si>
  <si>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</si>
  <si>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</si>
  <si>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</si>
  <si>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</si>
  <si>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</si>
  <si>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</si>
  <si>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</si>
  <si>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</si>
  <si>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</si>
  <si>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</si>
  <si>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</si>
  <si>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</si>
  <si>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</si>
  <si>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</si>
  <si>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</si>
  <si>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</si>
  <si>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</si>
  <si>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</si>
  <si>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</si>
  <si>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</si>
  <si>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</si>
  <si>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</si>
  <si>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</si>
  <si>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</si>
  <si>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</si>
  <si>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</si>
  <si>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</si>
  <si>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</si>
  <si>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</si>
  <si>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</si>
  <si>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</si>
  <si>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</si>
  <si>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</si>
  <si>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</si>
  <si>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</si>
  <si>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</si>
  <si>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</si>
  <si>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</si>
  <si>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</si>
  <si>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</si>
  <si>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</si>
  <si>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</si>
  <si>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</si>
  <si>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</si>
  <si>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</si>
  <si>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</si>
  <si>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</si>
  <si>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</si>
  <si>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</si>
  <si>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</si>
  <si>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</si>
  <si>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</si>
  <si>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</si>
  <si>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</si>
  <si>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</si>
  <si>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</si>
  <si>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</si>
  <si>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</si>
  <si>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</si>
  <si>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</si>
  <si>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</si>
  <si>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</si>
  <si>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</si>
  <si>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</si>
  <si>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</si>
  <si>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</si>
  <si>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</si>
  <si>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</si>
  <si>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</si>
  <si>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</si>
  <si>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</si>
  <si>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</si>
  <si>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</si>
  <si>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</si>
  <si>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</si>
  <si>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</si>
  <si>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</si>
  <si>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</si>
  <si>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</si>
  <si>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</si>
  <si>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</si>
  <si>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</si>
  <si>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</si>
  <si>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</si>
  <si>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</si>
  <si>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</si>
  <si>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</si>
  <si>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</si>
  <si>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</si>
  <si>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</si>
  <si>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</si>
  <si>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</si>
  <si>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</si>
  <si>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</si>
  <si>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</si>
  <si>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</si>
  <si>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</si>
  <si>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</si>
  <si>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</si>
  <si>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</si>
  <si>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</si>
  <si>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</si>
  <si>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</si>
  <si>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</si>
  <si>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</si>
  <si>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</si>
  <si>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</si>
  <si>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</si>
  <si>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</si>
  <si>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</si>
  <si>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</si>
  <si>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</si>
  <si>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</si>
  <si>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</si>
  <si>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</si>
  <si>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</si>
  <si>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</si>
  <si>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</si>
  <si>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</si>
  <si>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</si>
  <si>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</si>
  <si>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</si>
  <si>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</si>
  <si>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</si>
  <si>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</si>
  <si>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</si>
  <si>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</si>
  <si>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</si>
  <si>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</si>
  <si>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</si>
  <si>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</si>
  <si>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</si>
  <si>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</si>
  <si>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</si>
  <si>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</si>
  <si>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</si>
  <si>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</si>
  <si>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</si>
  <si>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</si>
  <si>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</si>
  <si>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</si>
  <si>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</si>
  <si>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</si>
  <si>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</si>
  <si>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</si>
  <si>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</si>
  <si>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</si>
  <si>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</si>
  <si>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</si>
  <si>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</si>
  <si>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</si>
  <si>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</si>
  <si>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</si>
  <si>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</si>
  <si>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</si>
  <si>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</si>
  <si>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</si>
  <si>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</si>
  <si>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</si>
  <si>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</si>
  <si>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</si>
  <si>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</si>
  <si>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</si>
  <si>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</si>
  <si>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</si>
  <si>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</si>
  <si>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</si>
  <si>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</si>
  <si>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</si>
  <si>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</si>
  <si>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</si>
  <si>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</si>
  <si>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</si>
  <si>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</si>
  <si>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</si>
  <si>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</si>
  <si>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</si>
  <si>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</si>
  <si>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</si>
  <si>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</si>
  <si>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</si>
  <si>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</si>
  <si>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</si>
  <si>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</si>
  <si>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</si>
  <si>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</si>
  <si>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</si>
  <si>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</si>
  <si>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</si>
  <si>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</si>
  <si>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</si>
  <si>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</si>
  <si>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</si>
  <si>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</si>
  <si>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</si>
  <si>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</si>
  <si>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</si>
  <si>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</si>
  <si>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</si>
  <si>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</si>
  <si>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</si>
  <si>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</si>
  <si>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</si>
  <si>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</si>
  <si>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</si>
  <si>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</si>
  <si>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</si>
  <si>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</si>
  <si>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</si>
  <si>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</si>
  <si>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</si>
  <si>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</si>
  <si>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</si>
  <si>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</si>
  <si>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</si>
  <si>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</si>
  <si>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</si>
  <si>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</si>
  <si>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</si>
  <si>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</si>
  <si>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</si>
  <si>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</si>
  <si>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</si>
  <si>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</si>
  <si>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</si>
  <si>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</si>
  <si>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</si>
  <si>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</si>
  <si>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</si>
  <si>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</si>
  <si>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</si>
  <si>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</si>
  <si>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</si>
  <si>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</si>
  <si>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</si>
  <si>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</si>
  <si>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</si>
  <si>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</si>
  <si>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</si>
  <si>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</si>
  <si>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</si>
  <si>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</si>
  <si>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</si>
  <si>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</si>
  <si>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</si>
  <si>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</si>
  <si>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</si>
  <si>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</si>
  <si>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</si>
  <si>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</si>
  <si>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</si>
  <si>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</si>
  <si>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</si>
  <si>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</si>
  <si>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</si>
  <si>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</si>
  <si>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</si>
  <si>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</si>
  <si>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</si>
  <si>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</si>
  <si>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</si>
  <si>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</si>
  <si>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</si>
  <si>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</si>
  <si>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</si>
  <si>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</si>
  <si>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</si>
  <si>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</si>
  <si>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</si>
  <si>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</si>
  <si>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</si>
  <si>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</si>
  <si>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</si>
  <si>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</si>
  <si>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</si>
  <si>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</si>
  <si>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</si>
  <si>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</si>
  <si>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</si>
  <si>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</si>
  <si>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</si>
  <si>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</si>
  <si>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</si>
  <si>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</si>
  <si>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</si>
  <si>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</si>
  <si>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</si>
  <si>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</si>
  <si>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</si>
  <si>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</si>
  <si>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</si>
  <si>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</si>
  <si>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</si>
  <si>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</si>
  <si>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</si>
  <si>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</si>
  <si>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</si>
  <si>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</si>
  <si>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</si>
  <si>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</si>
  <si>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</si>
  <si>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</si>
  <si>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</si>
  <si>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</si>
  <si>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</si>
  <si>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</si>
  <si>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</si>
  <si>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</si>
  <si>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</si>
  <si>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</si>
  <si>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</si>
  <si>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</si>
  <si>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</si>
  <si>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</si>
  <si>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</si>
  <si>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</si>
  <si>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</si>
  <si>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</si>
  <si>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</si>
  <si>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</si>
  <si>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</si>
  <si>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</si>
  <si>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</si>
  <si>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</si>
  <si>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</si>
  <si>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</si>
  <si>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</si>
  <si>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</si>
  <si>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</si>
  <si>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</si>
  <si>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</si>
  <si>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</si>
  <si>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</si>
  <si>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</si>
  <si>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</si>
  <si>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</si>
  <si>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</si>
  <si>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</si>
  <si>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</si>
  <si>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</si>
  <si>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</si>
  <si>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</si>
  <si>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</si>
  <si>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</si>
  <si>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</si>
  <si>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</si>
  <si>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</si>
  <si>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</si>
  <si>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</si>
  <si>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</si>
  <si>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</si>
  <si>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</si>
  <si>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</si>
  <si>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</si>
  <si>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</si>
  <si>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</si>
  <si>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</si>
  <si>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</si>
  <si>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</si>
  <si>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</si>
  <si>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</si>
  <si>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</si>
  <si>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</si>
  <si>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</si>
  <si>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</si>
  <si>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</si>
  <si>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</si>
  <si>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</si>
  <si>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</si>
  <si>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</si>
  <si>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</si>
  <si>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</si>
  <si>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</si>
  <si>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</si>
  <si>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</si>
  <si>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</si>
  <si>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</si>
  <si>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</si>
  <si>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</si>
  <si>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</si>
  <si>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</si>
  <si>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</si>
  <si>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</si>
  <si>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</si>
  <si>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</si>
  <si>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</si>
  <si>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</si>
  <si>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</si>
  <si>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</si>
  <si>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</si>
  <si>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</si>
  <si>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</si>
  <si>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</si>
  <si>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</si>
  <si>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</si>
  <si>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</si>
  <si>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</si>
  <si>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</si>
  <si>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</si>
  <si>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</si>
  <si>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</si>
  <si>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</si>
  <si>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</si>
  <si>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</si>
  <si>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</si>
  <si>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</si>
  <si>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</si>
  <si>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</si>
  <si>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</si>
  <si>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</si>
  <si>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</si>
  <si>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</si>
  <si>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</si>
  <si>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</si>
  <si>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</si>
  <si>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</si>
  <si>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</si>
  <si>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</si>
  <si>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</si>
  <si>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</si>
  <si>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</si>
  <si>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</si>
  <si>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</si>
  <si>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</si>
  <si>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</si>
  <si>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</si>
  <si>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</si>
  <si>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</si>
  <si>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</si>
  <si>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</si>
  <si>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</si>
  <si>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</si>
  <si>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</si>
  <si>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</si>
  <si>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</si>
  <si>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</si>
  <si>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</si>
  <si>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</si>
  <si>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</si>
  <si>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</si>
  <si>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</si>
  <si>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</si>
  <si>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</si>
  <si>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</si>
  <si>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</si>
  <si>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</si>
  <si>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</si>
  <si>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</si>
  <si>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</si>
  <si>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</si>
  <si>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</si>
  <si>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</si>
  <si>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</si>
  <si>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</si>
  <si>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</si>
  <si>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</si>
  <si>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</si>
  <si>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</si>
  <si>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</si>
  <si>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</si>
  <si>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</si>
  <si>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</si>
  <si>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</si>
  <si>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</si>
  <si>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</si>
  <si>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</si>
  <si>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</si>
  <si>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</si>
  <si>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</si>
  <si>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</si>
  <si>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</si>
  <si>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</si>
  <si>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</si>
  <si>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</si>
  <si>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</si>
  <si>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</si>
  <si>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</si>
  <si>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</si>
  <si>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</si>
  <si>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</si>
  <si>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</si>
  <si>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</si>
  <si>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</si>
  <si>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</si>
  <si>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</si>
  <si>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</si>
  <si>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</si>
  <si>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</si>
  <si>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</si>
  <si>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</si>
  <si>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</si>
  <si>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</si>
  <si>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</si>
  <si>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</si>
  <si>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</si>
  <si>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</si>
  <si>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</si>
  <si>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</si>
  <si>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</si>
  <si>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</si>
  <si>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</si>
  <si>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</si>
  <si>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</si>
  <si>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</si>
  <si>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</si>
  <si>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</si>
  <si>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</si>
  <si>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</si>
  <si>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</si>
  <si>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</si>
  <si>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</si>
  <si>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</si>
  <si>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</si>
  <si>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</si>
  <si>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</si>
  <si>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</si>
  <si>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</si>
  <si>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</si>
  <si>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</si>
  <si>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</si>
  <si>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</si>
  <si>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</si>
  <si>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</si>
  <si>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</si>
  <si>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</si>
  <si>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</si>
  <si>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</si>
  <si>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</si>
  <si>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</si>
  <si>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</si>
  <si>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</si>
  <si>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</si>
  <si>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</si>
  <si>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</si>
  <si>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</si>
  <si>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</si>
  <si>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</si>
  <si>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</si>
  <si>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</si>
  <si>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</si>
  <si>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</si>
  <si>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</si>
  <si>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</si>
  <si>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</si>
  <si>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</si>
  <si>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</si>
  <si>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</si>
  <si>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</si>
  <si>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</si>
  <si>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</si>
  <si>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</si>
  <si>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</si>
  <si>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</si>
  <si>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</si>
  <si>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</si>
  <si>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</si>
  <si>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</si>
  <si>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</si>
  <si>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</si>
  <si>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</si>
  <si>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</si>
  <si>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</si>
  <si>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</si>
  <si>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</si>
  <si>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</si>
  <si>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</si>
  <si>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</si>
  <si>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</si>
  <si>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</si>
  <si>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</si>
  <si>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</si>
  <si>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</si>
  <si>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</si>
  <si>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</si>
  <si>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</si>
  <si>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</si>
  <si>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</si>
  <si>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</si>
  <si>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</si>
  <si>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</si>
  <si>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</si>
  <si>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</si>
  <si>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</si>
  <si>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</si>
  <si>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</si>
  <si>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</si>
  <si>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</si>
  <si>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</si>
  <si>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</si>
  <si>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</si>
  <si>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</si>
  <si>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</si>
  <si>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</si>
  <si>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</si>
  <si>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</si>
  <si>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</si>
  <si>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</si>
  <si>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</si>
  <si>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</si>
  <si>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</si>
  <si>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</si>
  <si>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</si>
  <si>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</si>
  <si>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</si>
  <si>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</si>
  <si>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</si>
  <si>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</si>
  <si>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</si>
  <si>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</si>
  <si>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</si>
  <si>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</si>
  <si>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</si>
  <si>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</si>
  <si>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</si>
  <si>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</si>
  <si>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</si>
  <si>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</si>
  <si>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</si>
  <si>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</si>
  <si>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</si>
  <si>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</si>
  <si>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</si>
  <si>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</si>
  <si>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</si>
  <si>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</si>
  <si>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</si>
  <si>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</si>
  <si>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</si>
  <si>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</si>
  <si>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</si>
  <si>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</si>
  <si>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</si>
  <si>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</si>
  <si>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</si>
  <si>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</si>
  <si>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</si>
  <si>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</si>
  <si>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</si>
  <si>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</si>
  <si>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</si>
  <si>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</si>
  <si>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</si>
  <si>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</si>
  <si>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</si>
  <si>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</si>
  <si>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</si>
  <si>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</si>
  <si>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</si>
  <si>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</si>
  <si>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</si>
  <si>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</si>
  <si>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</si>
  <si>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</si>
  <si>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</si>
  <si>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</si>
  <si>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</si>
  <si>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</si>
  <si>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</si>
  <si>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</si>
  <si>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</si>
  <si>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</si>
  <si>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</si>
  <si>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</si>
  <si>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</si>
  <si>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</si>
  <si>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</si>
  <si>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</si>
  <si>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</si>
  <si>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</si>
  <si>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</si>
  <si>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</si>
  <si>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</si>
  <si>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</si>
  <si>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</si>
  <si>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</si>
  <si>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</si>
  <si>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</si>
  <si>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</si>
  <si>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</si>
  <si>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</si>
  <si>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</si>
  <si>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</si>
  <si>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</si>
  <si>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</si>
  <si>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</si>
  <si>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</si>
  <si>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</si>
  <si>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</si>
  <si>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</si>
  <si>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</si>
  <si>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</si>
  <si>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</si>
  <si>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</si>
  <si>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</si>
  <si>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</si>
  <si>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</si>
  <si>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</si>
  <si>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</si>
  <si>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</si>
  <si>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</si>
  <si>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</si>
  <si>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</si>
  <si>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</si>
  <si>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</si>
  <si>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</si>
  <si>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</si>
  <si>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</si>
  <si>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</si>
  <si>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</si>
  <si>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</si>
  <si>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</si>
  <si>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</si>
  <si>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</si>
  <si>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</si>
  <si>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</si>
  <si>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</si>
  <si>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</si>
  <si>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</si>
  <si>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</si>
  <si>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</si>
  <si>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</si>
  <si>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</si>
  <si>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</si>
  <si>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</si>
  <si>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</si>
  <si>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</si>
  <si>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</si>
  <si>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</si>
  <si>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</si>
  <si>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</si>
  <si>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</si>
  <si>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</si>
  <si>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</si>
  <si>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</si>
  <si>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</si>
  <si>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</si>
  <si>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</si>
  <si>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</si>
  <si>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</si>
  <si>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</si>
  <si>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</si>
  <si>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</si>
  <si>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</si>
  <si>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</si>
  <si>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</si>
  <si>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</si>
  <si>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</si>
  <si>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</si>
  <si>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</si>
  <si>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</si>
  <si>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</si>
  <si>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</si>
  <si>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</si>
  <si>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</si>
  <si>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</si>
  <si>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</si>
  <si>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</si>
  <si>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</si>
  <si>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</si>
  <si>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</si>
  <si>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</si>
  <si>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</si>
  <si>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</si>
  <si>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</si>
  <si>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</si>
  <si>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</si>
  <si>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</si>
  <si>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</si>
  <si>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</si>
  <si>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</si>
  <si>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</si>
  <si>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</si>
  <si>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</si>
  <si>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</si>
  <si>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</si>
  <si>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</si>
  <si>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</si>
  <si>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</si>
  <si>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</si>
  <si>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</si>
  <si>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</si>
  <si>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</si>
  <si>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</si>
  <si>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</si>
  <si>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</si>
  <si>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</si>
  <si>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</si>
  <si>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</si>
  <si>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</si>
  <si>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</si>
  <si>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</si>
  <si>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</si>
  <si>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</si>
  <si>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</si>
  <si>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</si>
  <si>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</si>
  <si>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</si>
  <si>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</si>
  <si>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</si>
  <si>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</si>
  <si>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</si>
  <si>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</si>
  <si>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</si>
  <si>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</si>
  <si>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</si>
  <si>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</si>
  <si>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</si>
  <si>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</si>
  <si>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</si>
  <si>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</si>
  <si>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</si>
  <si>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</si>
  <si>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</si>
  <si>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</si>
  <si>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</si>
  <si>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</si>
  <si>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</si>
  <si>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</si>
  <si>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</si>
  <si>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</si>
  <si>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</si>
  <si>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</si>
  <si>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</si>
  <si>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</si>
  <si>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</si>
  <si>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</si>
  <si>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</si>
  <si>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</si>
  <si>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</si>
  <si>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</si>
  <si>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</si>
  <si>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</si>
  <si>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</si>
  <si>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</si>
  <si>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</si>
  <si>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</si>
  <si>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</si>
  <si>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</si>
  <si>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</si>
  <si>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</si>
  <si>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</si>
  <si>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</si>
  <si>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</si>
  <si>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</si>
  <si>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</si>
  <si>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</si>
  <si>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</si>
  <si>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</si>
  <si>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</si>
  <si>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</si>
  <si>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</si>
  <si>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</si>
  <si>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</si>
  <si>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</si>
  <si>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</si>
  <si>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</si>
  <si>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</si>
  <si>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</si>
  <si>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</si>
  <si>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</si>
  <si>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</si>
  <si>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</si>
  <si>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</si>
  <si>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</si>
  <si>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</si>
  <si>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</si>
  <si>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</si>
  <si>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</si>
  <si>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</si>
  <si>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</si>
  <si>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</si>
  <si>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</si>
  <si>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</si>
  <si>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</si>
  <si>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</si>
  <si>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</si>
  <si>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</si>
  <si>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</si>
  <si>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</si>
  <si>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</si>
  <si>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</si>
  <si>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</si>
  <si>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</si>
  <si>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</si>
  <si>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</si>
  <si>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</si>
  <si>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</si>
  <si>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</si>
  <si>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</si>
  <si>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</si>
  <si>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</si>
  <si>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</si>
  <si>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</si>
  <si>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</si>
  <si>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</si>
  <si>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</si>
  <si>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</si>
  <si>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</si>
  <si>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</si>
  <si>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</si>
  <si>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</si>
  <si>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</si>
  <si>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</si>
  <si>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</si>
  <si>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</si>
  <si>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</si>
  <si>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</si>
  <si>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</si>
  <si>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</si>
  <si>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</si>
  <si>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</si>
  <si>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</si>
  <si>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</si>
  <si>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</si>
  <si>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</si>
  <si>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</si>
  <si>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</si>
  <si>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</si>
  <si>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</si>
  <si>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</si>
  <si>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</si>
  <si>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</si>
  <si>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</si>
  <si>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</si>
  <si>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</si>
  <si>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</si>
  <si>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</si>
  <si>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</si>
  <si>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</si>
  <si>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</si>
  <si>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</si>
  <si>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</si>
  <si>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</si>
  <si>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</si>
  <si>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</si>
  <si>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</si>
  <si>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</si>
  <si>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</si>
  <si>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</si>
  <si>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</si>
  <si>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</si>
  <si>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</si>
  <si>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</si>
  <si>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</si>
  <si>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</si>
  <si>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</si>
  <si>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</si>
  <si>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</si>
  <si>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</si>
  <si>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</si>
  <si>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</si>
  <si>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</si>
  <si>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</si>
  <si>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</si>
  <si>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</si>
  <si>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</si>
  <si>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</si>
  <si>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</si>
  <si>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</si>
  <si>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</si>
  <si>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</si>
  <si>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</si>
  <si>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</si>
  <si>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</si>
  <si>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</si>
  <si>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</si>
  <si>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</si>
  <si>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</si>
  <si>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</si>
  <si>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</si>
  <si>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</si>
  <si>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</si>
  <si>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</si>
  <si>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</si>
  <si>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</si>
  <si>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</si>
  <si>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</si>
  <si>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</si>
  <si>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</si>
  <si>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</si>
  <si>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</si>
  <si>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</si>
  <si>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</si>
  <si>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</si>
  <si>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</si>
  <si>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</si>
  <si>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</si>
  <si>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</si>
  <si>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</si>
  <si>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</si>
  <si>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</si>
  <si>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</si>
  <si>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</si>
  <si>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</si>
  <si>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</si>
  <si>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</si>
  <si>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</si>
  <si>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</si>
  <si>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</si>
  <si>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</si>
  <si>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</si>
  <si>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</si>
  <si>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</si>
  <si>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</si>
  <si>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</si>
  <si>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</si>
  <si>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</si>
  <si>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</si>
  <si>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</si>
  <si>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</si>
  <si>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</si>
  <si>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</si>
  <si>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</si>
  <si>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</si>
  <si>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</si>
  <si>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</si>
  <si>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</si>
  <si>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</si>
  <si>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</si>
  <si>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</si>
  <si>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</si>
  <si>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</si>
  <si>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</si>
  <si>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</si>
  <si>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</si>
  <si>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</si>
  <si>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</si>
  <si>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</si>
  <si>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</si>
  <si>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</si>
  <si>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</si>
  <si>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</si>
  <si>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</si>
  <si>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</si>
  <si>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</si>
  <si>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</si>
  <si>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</si>
  <si>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</si>
  <si>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</si>
  <si>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</si>
  <si>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</si>
  <si>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</si>
  <si>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</si>
  <si>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</si>
  <si>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</si>
  <si>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</si>
  <si>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</si>
  <si>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</si>
  <si>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</si>
  <si>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</si>
  <si>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</si>
  <si>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</si>
  <si>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</si>
  <si>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</si>
  <si>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</si>
  <si>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</si>
  <si>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</si>
  <si>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</si>
  <si>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</si>
  <si>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</si>
  <si>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</si>
  <si>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</si>
  <si>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</si>
  <si>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</si>
  <si>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</si>
  <si>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</si>
  <si>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</si>
  <si>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</si>
  <si>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</si>
  <si>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</si>
  <si>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</si>
  <si>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</si>
  <si>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</si>
  <si>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</si>
  <si>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</si>
  <si>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</si>
  <si>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</si>
  <si>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</si>
  <si>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</si>
  <si>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</si>
  <si>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</si>
  <si>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</si>
  <si>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</si>
  <si>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</si>
  <si>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</si>
  <si>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</si>
  <si>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</si>
  <si>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</si>
  <si>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</si>
  <si>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</si>
  <si>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</si>
  <si>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</si>
  <si>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</si>
  <si>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</si>
  <si>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</si>
  <si>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</si>
  <si>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</si>
  <si>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</si>
  <si>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</si>
  <si>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</si>
  <si>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</si>
  <si>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</si>
  <si>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</si>
  <si>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</si>
  <si>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</si>
  <si>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</si>
  <si>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</si>
  <si>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</si>
  <si>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</si>
  <si>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</si>
  <si>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</si>
  <si>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</si>
  <si>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</si>
  <si>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</si>
  <si>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</si>
  <si>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</si>
  <si>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</si>
  <si>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</si>
  <si>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</si>
  <si>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</si>
  <si>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</si>
  <si>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</si>
  <si>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</si>
  <si>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</si>
  <si>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</si>
  <si>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</si>
  <si>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</si>
  <si>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</si>
  <si>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</si>
  <si>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</si>
  <si>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</si>
  <si>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</si>
  <si>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</si>
  <si>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</si>
  <si>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</si>
  <si>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</si>
  <si>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</si>
  <si>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</si>
  <si>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</si>
  <si>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</si>
  <si>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</si>
  <si>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</si>
  <si>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</si>
  <si>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</si>
  <si>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</si>
  <si>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</si>
  <si>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</si>
  <si>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</si>
  <si>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</si>
  <si>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</si>
  <si>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</si>
  <si>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</si>
  <si>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</si>
  <si>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</si>
  <si>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</si>
  <si>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</si>
  <si>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</si>
  <si>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</si>
  <si>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</si>
  <si>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</si>
  <si>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</si>
  <si>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</si>
  <si>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</si>
  <si>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</si>
  <si>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</si>
  <si>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</si>
  <si>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</si>
  <si>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</si>
  <si>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</si>
  <si>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</si>
  <si>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</si>
  <si>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</si>
  <si>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</si>
  <si>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</si>
  <si>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</si>
  <si>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</si>
  <si>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</si>
  <si>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</si>
  <si>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</si>
  <si>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</si>
  <si>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</si>
  <si>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</si>
  <si>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</si>
  <si>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</si>
  <si>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</si>
  <si>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</si>
  <si>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</si>
  <si>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</si>
  <si>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</si>
  <si>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</si>
  <si>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</si>
  <si>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</si>
  <si>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</si>
  <si>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</si>
  <si>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</si>
  <si>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</si>
  <si>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</si>
  <si>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</si>
  <si>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</si>
  <si>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</si>
  <si>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</si>
  <si>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</si>
  <si>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</si>
  <si>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</si>
  <si>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</si>
  <si>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</si>
  <si>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</si>
  <si>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</si>
  <si>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</si>
  <si>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</si>
  <si>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</si>
  <si>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</si>
  <si>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</si>
  <si>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</si>
  <si>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</si>
  <si>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</si>
  <si>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</si>
  <si>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</si>
  <si>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</si>
  <si>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</si>
  <si>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</si>
  <si>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</si>
  <si>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</si>
  <si>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</si>
  <si>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</si>
  <si>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</si>
  <si>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</si>
  <si>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</si>
  <si>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</si>
  <si>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</si>
  <si>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</si>
  <si>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</si>
  <si>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</si>
  <si>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</si>
  <si>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</si>
  <si>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</si>
  <si>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</si>
  <si>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</si>
  <si>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</si>
  <si>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</si>
  <si>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</si>
  <si>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</si>
  <si>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</si>
  <si>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</si>
  <si>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</si>
  <si>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</si>
  <si>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</si>
  <si>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</si>
  <si>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</si>
  <si>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</si>
  <si>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</si>
  <si>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</si>
  <si>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</si>
  <si>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</si>
  <si>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</si>
  <si>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</si>
  <si>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</si>
  <si>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</si>
  <si>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</si>
  <si>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</si>
  <si>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</si>
  <si>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</si>
  <si>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</si>
  <si>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</si>
  <si>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</si>
  <si>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</si>
  <si>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</si>
  <si>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</si>
  <si>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</si>
  <si>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</si>
  <si>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</si>
  <si>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</si>
  <si>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</si>
  <si>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</si>
  <si>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</si>
  <si>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</si>
  <si>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</si>
  <si>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</si>
  <si>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</si>
  <si>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</si>
  <si>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</si>
  <si>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</si>
  <si>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</si>
  <si>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</si>
  <si>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</si>
  <si>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</si>
  <si>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</si>
  <si>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</si>
  <si>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</si>
  <si>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</si>
  <si>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</si>
  <si>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</si>
  <si>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</si>
  <si>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</si>
  <si>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</si>
  <si>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</si>
  <si>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</si>
  <si>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</si>
  <si>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</si>
  <si>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</si>
  <si>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</si>
  <si>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</si>
  <si>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</si>
  <si>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</si>
  <si>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</si>
  <si>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</si>
  <si>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</si>
  <si>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</si>
  <si>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</si>
  <si>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</si>
  <si>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</si>
  <si>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</si>
  <si>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</si>
  <si>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</si>
  <si>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</si>
  <si>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</si>
  <si>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</si>
  <si>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</si>
  <si>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</si>
  <si>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</si>
  <si>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</si>
  <si>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</si>
  <si>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</si>
  <si>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</si>
  <si>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</si>
  <si>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</si>
  <si>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</si>
  <si>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</si>
  <si>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</si>
  <si>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</si>
  <si>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</si>
  <si>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</si>
  <si>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</si>
  <si>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</si>
  <si>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</si>
  <si>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</si>
  <si>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</si>
  <si>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</si>
  <si>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</si>
  <si>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</si>
  <si>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</si>
  <si>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</si>
  <si>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</si>
  <si>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</si>
  <si>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</si>
  <si>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</si>
  <si>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</si>
  <si>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</si>
  <si>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</si>
  <si>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</si>
  <si>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</si>
  <si>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</si>
  <si>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</si>
  <si>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</si>
  <si>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</si>
  <si>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</si>
  <si>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</si>
  <si>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</si>
  <si>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</si>
  <si>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</si>
  <si>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</si>
  <si>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</si>
  <si>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</si>
  <si>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</si>
  <si>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</si>
  <si>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</si>
  <si>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</si>
  <si>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</si>
  <si>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</si>
  <si>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</si>
  <si>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</si>
  <si>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</si>
  <si>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</si>
  <si>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</si>
  <si>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</si>
  <si>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</si>
  <si>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</si>
  <si>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</si>
  <si>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</si>
  <si>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</si>
  <si>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</si>
  <si>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</si>
  <si>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</si>
  <si>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</si>
  <si>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</si>
  <si>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</si>
  <si>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</si>
  <si>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</si>
  <si>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</si>
  <si>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</si>
  <si>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</si>
  <si>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</si>
  <si>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</si>
  <si>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</si>
  <si>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</si>
  <si>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</si>
  <si>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</si>
  <si>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</si>
  <si>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</si>
  <si>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</si>
  <si>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</si>
  <si>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</si>
  <si>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</si>
  <si>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</si>
  <si>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</si>
  <si>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</si>
  <si>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</si>
  <si>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</si>
  <si>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</si>
  <si>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</si>
  <si>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</si>
  <si>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</si>
  <si>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</si>
  <si>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</si>
  <si>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</si>
  <si>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</si>
  <si>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</si>
  <si>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</si>
  <si>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</si>
  <si>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</si>
  <si>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</si>
  <si>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</si>
  <si>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</si>
  <si>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</si>
  <si>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</si>
  <si>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</si>
  <si>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</si>
  <si>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</si>
  <si>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</si>
  <si>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</si>
  <si>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</si>
  <si>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</si>
  <si>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</si>
  <si>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</si>
  <si>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</si>
  <si>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</si>
  <si>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</si>
  <si>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</si>
  <si>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</si>
  <si>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</si>
  <si>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</si>
  <si>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</si>
  <si>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</si>
  <si>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</si>
  <si>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</si>
  <si>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</si>
  <si>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</si>
  <si>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</si>
  <si>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</si>
  <si>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</si>
  <si>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</si>
  <si>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</si>
  <si>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</si>
  <si>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</si>
  <si>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</si>
  <si>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</si>
  <si>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</si>
  <si>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</si>
  <si>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</si>
  <si>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</si>
  <si>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</si>
  <si>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</si>
  <si>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</si>
  <si>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</si>
  <si>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</si>
  <si>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</si>
  <si>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</si>
  <si>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</si>
  <si>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</si>
  <si>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</si>
  <si>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</si>
  <si>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</si>
  <si>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</si>
  <si>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</si>
  <si>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</si>
  <si>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</si>
  <si>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</si>
  <si>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</si>
  <si>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</si>
  <si>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</si>
  <si>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</si>
  <si>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</si>
  <si>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</si>
  <si>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</si>
  <si>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</si>
  <si>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</si>
  <si>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</si>
  <si>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</si>
  <si>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</si>
  <si>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</si>
  <si>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</si>
  <si>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</si>
  <si>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</si>
  <si>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</si>
  <si>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</si>
  <si>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</si>
  <si>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</si>
  <si>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</si>
  <si>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</si>
  <si>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</si>
  <si>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</si>
  <si>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</si>
  <si>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</si>
  <si>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</si>
  <si>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</si>
  <si>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</si>
  <si>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</si>
  <si>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</si>
  <si>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</si>
  <si>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</si>
  <si>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</si>
  <si>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</si>
  <si>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</si>
  <si>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</si>
  <si>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</si>
  <si>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</si>
  <si>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</si>
  <si>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</si>
  <si>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</si>
  <si>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</si>
  <si>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</si>
  <si>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</si>
  <si>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</si>
  <si>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</si>
  <si>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</si>
  <si>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</si>
  <si>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</si>
  <si>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</si>
  <si>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</si>
  <si>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</si>
  <si>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</si>
  <si>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</si>
  <si>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</si>
  <si>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</si>
  <si>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</si>
  <si>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</si>
  <si>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</si>
  <si>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</si>
  <si>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</si>
  <si>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</si>
  <si>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</si>
  <si>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</si>
  <si>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</si>
  <si>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</si>
  <si>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</si>
  <si>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</si>
  <si>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</si>
  <si>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</si>
  <si>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</si>
  <si>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</si>
  <si>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</si>
  <si>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</si>
  <si>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</si>
  <si>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</si>
  <si>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</si>
  <si>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</si>
  <si>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</si>
  <si>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</si>
  <si>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</si>
  <si>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</si>
  <si>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</si>
  <si>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</si>
  <si>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</si>
  <si>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</si>
  <si>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</si>
  <si>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</si>
  <si>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</si>
  <si>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</si>
  <si>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</si>
  <si>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</si>
  <si>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</si>
  <si>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</si>
  <si>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</si>
  <si>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</si>
  <si>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</si>
  <si>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</si>
  <si>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</si>
  <si>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</si>
  <si>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</si>
  <si>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</si>
  <si>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</si>
  <si>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</si>
  <si>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</si>
  <si>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</si>
  <si>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</si>
  <si>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</si>
  <si>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</si>
  <si>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</si>
  <si>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</si>
  <si>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</si>
  <si>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</si>
  <si>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</si>
  <si>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</si>
  <si>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</si>
  <si>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</si>
  <si>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</si>
  <si>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</si>
  <si>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</si>
  <si>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</si>
  <si>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</si>
  <si>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</si>
  <si>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</si>
  <si>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</si>
  <si>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</si>
  <si>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</si>
  <si>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</si>
  <si>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</si>
  <si>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</si>
  <si>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</si>
  <si>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</si>
  <si>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</si>
  <si>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</si>
  <si>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</si>
  <si>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</si>
  <si>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</si>
  <si>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</si>
  <si>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</si>
  <si>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</si>
  <si>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</si>
  <si>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</si>
  <si>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</si>
  <si>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</si>
  <si>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</si>
  <si>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</si>
  <si>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</si>
  <si>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</si>
  <si>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</si>
  <si>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</si>
  <si>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</si>
  <si>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</si>
  <si>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</si>
  <si>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</si>
  <si>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</si>
  <si>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</si>
  <si>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</si>
  <si>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</si>
  <si>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</si>
  <si>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</si>
  <si>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</si>
  <si>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</si>
  <si>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</si>
  <si>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</si>
  <si>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</si>
  <si>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</si>
  <si>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</si>
  <si>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</si>
  <si>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</si>
  <si>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</si>
  <si>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</si>
  <si>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</si>
  <si>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</si>
  <si>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</si>
  <si>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</si>
  <si>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</si>
  <si>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</si>
  <si>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</si>
  <si>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</si>
  <si>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</si>
  <si>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</si>
  <si>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</si>
  <si>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</si>
  <si>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</si>
  <si>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</si>
  <si>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</si>
  <si>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</si>
  <si>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</si>
  <si>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</si>
  <si>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</si>
  <si>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</si>
  <si>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</si>
  <si>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</si>
  <si>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</si>
  <si>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</si>
  <si>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</si>
  <si>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</si>
  <si>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</si>
  <si>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</si>
  <si>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</si>
  <si>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</si>
  <si>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</si>
  <si>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</si>
  <si>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</si>
  <si>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</si>
  <si>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</si>
  <si>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</si>
  <si>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</si>
  <si>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</si>
  <si>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</si>
  <si>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</si>
  <si>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</si>
  <si>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</si>
  <si>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</si>
  <si>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</si>
  <si>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</si>
  <si>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</si>
  <si>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</si>
  <si>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</si>
  <si>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</si>
  <si>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</si>
  <si>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</si>
  <si>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</si>
  <si>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</si>
  <si>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</si>
  <si>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</si>
  <si>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</si>
  <si>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</si>
  <si>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</si>
  <si>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</si>
  <si>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</si>
  <si>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</si>
  <si>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</si>
  <si>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</si>
  <si>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</si>
  <si>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</si>
  <si>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</si>
  <si>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</si>
  <si>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</si>
  <si>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</si>
  <si>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</si>
  <si>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</si>
  <si>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</si>
  <si>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</si>
  <si>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</si>
  <si>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</si>
  <si>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</si>
  <si>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</si>
  <si>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</si>
  <si>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</si>
  <si>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</si>
  <si>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</si>
  <si>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</si>
  <si>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</si>
  <si>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</si>
  <si>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</si>
  <si>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</si>
  <si>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</si>
  <si>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</si>
  <si>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</si>
  <si>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</si>
  <si>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</si>
  <si>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</si>
  <si>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</si>
  <si>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</si>
  <si>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</si>
  <si>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</si>
  <si>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</si>
  <si>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</si>
  <si>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</si>
  <si>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</si>
  <si>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</si>
  <si>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</si>
  <si>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</si>
  <si>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</si>
  <si>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</si>
  <si>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</si>
  <si>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</si>
  <si>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</si>
  <si>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</si>
  <si>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</si>
  <si>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</si>
  <si>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</si>
  <si>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</si>
  <si>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</si>
  <si>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</si>
  <si>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</si>
  <si>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</si>
  <si>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</si>
  <si>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</si>
  <si>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</si>
  <si>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</si>
  <si>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</si>
  <si>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</si>
  <si>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</si>
  <si>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</si>
  <si>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</si>
  <si>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</si>
  <si>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</si>
  <si>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</si>
  <si>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</si>
  <si>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</si>
  <si>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</si>
  <si>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</si>
  <si>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</si>
  <si>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</si>
  <si>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</si>
  <si>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</si>
  <si>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</si>
  <si>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</si>
  <si>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</si>
  <si>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</si>
  <si>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</si>
  <si>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</si>
  <si>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</si>
  <si>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</si>
  <si>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</si>
  <si>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</si>
  <si>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</si>
  <si>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</si>
  <si>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</si>
  <si>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</si>
  <si>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</si>
  <si>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</si>
  <si>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</si>
  <si>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</si>
  <si>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</si>
  <si>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</si>
  <si>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</si>
  <si>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</si>
  <si>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</si>
  <si>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</si>
  <si>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</si>
  <si>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</si>
  <si>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</si>
  <si>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</si>
  <si>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</si>
  <si>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</si>
  <si>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</si>
  <si>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</si>
  <si>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</si>
  <si>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</si>
  <si>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</si>
  <si>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</si>
  <si>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</si>
  <si>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</si>
  <si>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</si>
  <si>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</si>
  <si>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</si>
  <si>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</si>
  <si>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</si>
  <si>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</si>
  <si>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</si>
  <si>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</si>
  <si>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</si>
  <si>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</si>
  <si>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</si>
  <si>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</si>
  <si>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</si>
  <si>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</si>
  <si>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</si>
  <si>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</si>
  <si>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</si>
  <si>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</si>
  <si>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</si>
  <si>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</si>
  <si>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</si>
  <si>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</si>
  <si>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</si>
  <si>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</si>
  <si>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</si>
  <si>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</si>
  <si>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</si>
  <si>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</si>
  <si>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</si>
  <si>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</si>
  <si>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</si>
  <si>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</si>
  <si>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</si>
  <si>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</si>
  <si>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</si>
  <si>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</si>
  <si>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</si>
  <si>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</si>
  <si>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</si>
  <si>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</si>
  <si>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</si>
  <si>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</si>
  <si>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</si>
  <si>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</si>
  <si>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</si>
  <si>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</si>
  <si>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</si>
  <si>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</si>
  <si>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</si>
  <si>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</si>
  <si>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</si>
  <si>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</si>
  <si>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</si>
  <si>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</si>
  <si>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</si>
  <si>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</si>
  <si>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</si>
  <si>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</si>
  <si>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</si>
  <si>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</si>
  <si>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</si>
  <si>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</si>
  <si>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</si>
  <si>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</si>
  <si>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</si>
  <si>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</si>
  <si>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</si>
  <si>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</si>
  <si>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</si>
  <si>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</si>
  <si>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</si>
  <si>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</si>
  <si>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</si>
  <si>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</si>
  <si>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</si>
  <si>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</si>
  <si>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</si>
  <si>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</si>
  <si>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</si>
  <si>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</si>
  <si>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</si>
  <si>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</si>
  <si>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</si>
  <si>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</si>
  <si>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</si>
  <si>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</si>
  <si>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</si>
  <si>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</si>
  <si>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</si>
  <si>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</si>
  <si>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</si>
  <si>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</si>
  <si>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</si>
  <si>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</si>
  <si>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</si>
  <si>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</si>
  <si>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</si>
  <si>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</si>
  <si>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</si>
  <si>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</si>
  <si>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</si>
  <si>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</si>
  <si>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</si>
  <si>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</si>
  <si>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</si>
  <si>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</si>
  <si>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</si>
  <si>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</si>
  <si>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</si>
  <si>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</si>
  <si>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</si>
  <si>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</si>
  <si>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</si>
  <si>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</si>
  <si>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</si>
  <si>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</si>
  <si>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</si>
  <si>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</si>
  <si>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</si>
  <si>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</si>
  <si>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</si>
  <si>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</si>
  <si>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</si>
  <si>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</si>
  <si>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</si>
  <si>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</si>
  <si>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</si>
  <si>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</si>
  <si>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</si>
  <si>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</si>
  <si>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</si>
  <si>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</si>
  <si>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</si>
  <si>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</si>
  <si>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</si>
  <si>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</si>
  <si>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</si>
  <si>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</si>
  <si>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</si>
  <si>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</si>
  <si>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</si>
  <si>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</si>
  <si>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</si>
  <si>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</si>
  <si>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</si>
  <si>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</si>
  <si>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</si>
  <si>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</si>
  <si>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</si>
  <si>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</si>
  <si>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</si>
  <si>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</si>
  <si>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</si>
  <si>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</si>
  <si>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</si>
  <si>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</si>
  <si>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</si>
  <si>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</si>
  <si>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</si>
  <si>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</si>
  <si>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</si>
  <si>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</si>
  <si>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</si>
  <si>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</si>
  <si>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</si>
  <si>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</si>
  <si>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</si>
  <si>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</si>
  <si>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</si>
  <si>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</si>
  <si>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</si>
  <si>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</si>
  <si>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</si>
  <si>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</si>
  <si>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</si>
  <si>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</si>
  <si>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</si>
  <si>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</si>
  <si>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</si>
  <si>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</si>
  <si>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</si>
  <si>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</si>
  <si>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</si>
  <si>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</si>
  <si>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</si>
  <si>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</si>
  <si>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</si>
  <si>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</si>
  <si>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</si>
  <si>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</si>
  <si>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</si>
  <si>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</si>
  <si>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</si>
  <si>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</si>
  <si>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</si>
  <si>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</si>
  <si>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</si>
  <si>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</si>
  <si>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</si>
  <si>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</si>
  <si>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</si>
  <si>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</si>
  <si>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</si>
  <si>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</si>
  <si>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</si>
  <si>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</si>
  <si>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</si>
  <si>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</si>
  <si>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</si>
  <si>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</si>
  <si>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</si>
  <si>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</si>
  <si>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</si>
  <si>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</si>
  <si>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</si>
  <si>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</si>
  <si>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</si>
  <si>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</si>
  <si>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</si>
  <si>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</si>
  <si>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</si>
  <si>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</si>
  <si>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</si>
  <si>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</si>
  <si>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</si>
  <si>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</si>
  <si>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</si>
  <si>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</si>
  <si>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</si>
  <si>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</si>
  <si>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</si>
  <si>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</si>
  <si>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</si>
  <si>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</si>
  <si>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</si>
  <si>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</si>
  <si>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</si>
  <si>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</si>
  <si>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</si>
  <si>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</si>
  <si>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</si>
  <si>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</si>
  <si>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</si>
  <si>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</si>
  <si>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</si>
  <si>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</si>
  <si>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</si>
  <si>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</si>
  <si>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</si>
  <si>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</si>
  <si>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</si>
  <si>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</si>
  <si>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</si>
  <si>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</si>
  <si>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</si>
  <si>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</si>
  <si>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</si>
  <si>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</si>
  <si>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</si>
  <si>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</si>
  <si>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</si>
  <si>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</si>
  <si>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</si>
  <si>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</si>
  <si>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</si>
  <si>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</si>
  <si>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</si>
  <si>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</si>
  <si>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</si>
  <si>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</si>
  <si>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</si>
  <si>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</si>
  <si>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</si>
  <si>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</si>
  <si>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</si>
  <si>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</si>
  <si>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</si>
  <si>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</si>
  <si>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</si>
  <si>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</si>
  <si>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</si>
  <si>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</si>
  <si>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</si>
  <si>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</si>
  <si>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</si>
  <si>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</si>
  <si>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</si>
  <si>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</si>
  <si>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</si>
  <si>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</si>
  <si>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</si>
  <si>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</si>
  <si>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</si>
  <si>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</si>
  <si>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</si>
  <si>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</si>
  <si>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</si>
  <si>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</si>
  <si>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</si>
  <si>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</si>
  <si>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</si>
  <si>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</si>
  <si>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</si>
  <si>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</si>
  <si>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</si>
  <si>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</si>
  <si>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</si>
  <si>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</si>
  <si>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</si>
  <si>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</si>
  <si>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</si>
  <si>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</si>
  <si>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</si>
  <si>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</si>
  <si>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</si>
  <si>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</si>
  <si>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</si>
  <si>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</si>
  <si>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</si>
  <si>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</si>
  <si>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</si>
  <si>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</si>
  <si>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</si>
  <si>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</si>
  <si>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</si>
  <si>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</si>
  <si>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</si>
  <si>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</si>
  <si>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</si>
  <si>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</si>
  <si>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</si>
  <si>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</si>
  <si>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</si>
  <si>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</si>
  <si>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</si>
  <si>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</si>
  <si>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</si>
  <si>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</si>
  <si>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</si>
  <si>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</si>
  <si>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</si>
  <si>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</si>
  <si>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</si>
  <si>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</si>
  <si>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</si>
  <si>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</si>
  <si>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</si>
  <si>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</si>
  <si>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</si>
  <si>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</si>
  <si>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</si>
  <si>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</si>
  <si>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</si>
  <si>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</si>
  <si>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</si>
  <si>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</si>
  <si>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</si>
  <si>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</si>
  <si>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</si>
  <si>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</si>
  <si>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</si>
  <si>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</si>
  <si>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</si>
  <si>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</si>
  <si>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</si>
  <si>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</si>
  <si>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</si>
  <si>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</si>
  <si>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</si>
  <si>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</si>
  <si>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</si>
  <si>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</si>
  <si>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</si>
  <si>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</si>
  <si>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</si>
  <si>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</si>
  <si>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</si>
  <si>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</si>
  <si>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</si>
  <si>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</si>
  <si>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</si>
  <si>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</si>
  <si>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</si>
  <si>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</si>
  <si>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</si>
  <si>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</si>
  <si>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</si>
  <si>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</si>
  <si>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</si>
  <si>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</si>
  <si>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</si>
  <si>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</si>
  <si>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</si>
  <si>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</si>
  <si>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</si>
  <si>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</si>
  <si>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</si>
  <si>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</si>
  <si>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</si>
  <si>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</si>
  <si>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</si>
  <si>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</si>
  <si>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</si>
  <si>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</si>
  <si>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</si>
  <si>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</si>
  <si>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</si>
  <si>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</si>
  <si>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</si>
  <si>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</si>
  <si>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</si>
  <si>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</si>
  <si>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</si>
  <si>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</si>
  <si>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</si>
  <si>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</si>
  <si>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</si>
  <si>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</si>
  <si>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</si>
  <si>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</si>
  <si>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</si>
  <si>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</si>
  <si>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</si>
  <si>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</si>
  <si>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</si>
  <si>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</si>
  <si>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</si>
  <si>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</si>
  <si>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</si>
  <si>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</si>
  <si>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</si>
  <si>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</si>
  <si>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</si>
  <si>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</si>
  <si>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</si>
  <si>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</si>
  <si>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</si>
  <si>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</si>
  <si>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</si>
  <si>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</si>
  <si>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</si>
  <si>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</si>
  <si>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</si>
  <si>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</si>
  <si>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</si>
  <si>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</si>
  <si>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</si>
  <si>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</si>
  <si>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</si>
  <si>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</si>
  <si>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</si>
  <si>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</si>
  <si>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</si>
  <si>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</si>
  <si>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</si>
  <si>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</si>
  <si>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</si>
  <si>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</si>
  <si>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</si>
  <si>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</si>
  <si>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</si>
  <si>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</si>
  <si>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</si>
  <si>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</si>
  <si>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</si>
  <si>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</si>
  <si>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</si>
  <si>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</si>
  <si>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</si>
  <si>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</si>
  <si>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</si>
  <si>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</si>
  <si>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</si>
  <si>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</si>
  <si>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</si>
  <si>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</si>
  <si>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</si>
  <si>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</si>
  <si>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</si>
  <si>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</si>
  <si>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</si>
  <si>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</si>
  <si>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</si>
  <si>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</si>
  <si>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</si>
  <si>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</si>
  <si>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</si>
  <si>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</si>
  <si>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</si>
  <si>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</si>
  <si>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</si>
  <si>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</si>
  <si>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</si>
  <si>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</si>
  <si>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</si>
  <si>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</si>
  <si>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</si>
  <si>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</si>
  <si>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</si>
  <si>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</si>
  <si>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</si>
  <si>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</si>
  <si>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</si>
  <si>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</si>
  <si>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</si>
  <si>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</si>
  <si>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</si>
  <si>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</si>
  <si>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</si>
  <si>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</si>
  <si>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</si>
  <si>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</si>
  <si>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</si>
  <si>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</si>
  <si>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</si>
  <si>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</si>
  <si>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</si>
  <si>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</si>
  <si>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</si>
  <si>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</si>
  <si>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</si>
  <si>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</si>
  <si>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</si>
  <si>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</si>
  <si>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</si>
  <si>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</si>
  <si>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</si>
  <si>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</si>
  <si>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</si>
  <si>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</si>
  <si>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</si>
  <si>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</si>
  <si>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</si>
  <si>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</si>
  <si>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</si>
  <si>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</si>
  <si>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</si>
  <si>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</si>
  <si>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</si>
  <si>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</si>
  <si>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</si>
  <si>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</si>
  <si>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</si>
  <si>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</si>
  <si>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</si>
  <si>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</si>
  <si>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</si>
  <si>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</si>
  <si>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</si>
  <si>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</si>
  <si>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</si>
  <si>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</si>
  <si>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</si>
  <si>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</si>
  <si>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</si>
  <si>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</si>
  <si>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</si>
  <si>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</si>
  <si>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</si>
  <si>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</si>
  <si>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</si>
  <si>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</si>
  <si>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</si>
  <si>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</si>
  <si>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</si>
  <si>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</si>
  <si>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</si>
  <si>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</si>
  <si>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</si>
  <si>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</si>
  <si>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</si>
  <si>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</si>
  <si>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</si>
  <si>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</si>
  <si>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</si>
  <si>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</si>
  <si>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</si>
  <si>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</si>
  <si>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</si>
  <si>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</si>
  <si>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</si>
  <si>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</si>
  <si>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</si>
  <si>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</si>
  <si>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</si>
  <si>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</si>
  <si>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</si>
  <si>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</si>
  <si>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</si>
  <si>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</si>
  <si>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</si>
  <si>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</si>
  <si>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</si>
  <si>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</si>
  <si>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</si>
  <si>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</si>
  <si>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</si>
  <si>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</si>
  <si>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</si>
  <si>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</si>
  <si>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</si>
  <si>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</si>
  <si>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</si>
  <si>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</si>
  <si>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</si>
  <si>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</si>
  <si>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</si>
  <si>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</si>
  <si>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</si>
  <si>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</si>
  <si>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</si>
  <si>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</si>
  <si>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</si>
  <si>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</si>
  <si>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</si>
  <si>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</si>
  <si>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</si>
  <si>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</si>
  <si>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</si>
  <si>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</si>
  <si>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</si>
  <si>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</si>
  <si>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</si>
  <si>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</si>
  <si>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</si>
  <si>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</si>
  <si>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</si>
  <si>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</si>
  <si>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</si>
  <si>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</si>
  <si>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</si>
  <si>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</si>
  <si>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</si>
  <si>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</si>
  <si>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</si>
  <si>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</si>
  <si>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</si>
  <si>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</si>
  <si>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</si>
  <si>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</si>
  <si>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</si>
  <si>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</si>
  <si>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</si>
  <si>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</si>
  <si>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</si>
  <si>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</si>
  <si>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</si>
  <si>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</si>
  <si>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</si>
  <si>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</si>
  <si>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</si>
  <si>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</si>
  <si>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</si>
  <si>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</si>
  <si>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</si>
  <si>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</si>
  <si>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</si>
  <si>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</si>
  <si>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</si>
  <si>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</si>
  <si>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</si>
  <si>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</si>
  <si>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</si>
  <si>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</si>
  <si>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</si>
  <si>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</si>
  <si>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</si>
  <si>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</si>
  <si>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</si>
  <si>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</si>
  <si>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</si>
  <si>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</si>
  <si>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</si>
  <si>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</si>
  <si>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</si>
  <si>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</si>
  <si>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</si>
  <si>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</si>
  <si>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</si>
  <si>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</si>
  <si>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</si>
  <si>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</si>
  <si>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</si>
  <si>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</si>
  <si>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</si>
  <si>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</si>
  <si>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</si>
  <si>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</si>
  <si>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</si>
  <si>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</si>
  <si>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</si>
  <si>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</si>
  <si>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</si>
  <si>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</si>
  <si>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</si>
  <si>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</si>
  <si>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</si>
  <si>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</si>
  <si>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</si>
  <si>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</si>
  <si>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</si>
  <si>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</si>
  <si>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</si>
  <si>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</si>
  <si>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</si>
  <si>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</si>
  <si>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</si>
  <si>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</si>
  <si>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</si>
  <si>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</si>
  <si>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</si>
  <si>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</si>
  <si>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</si>
  <si>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</si>
  <si>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</si>
  <si>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</si>
  <si>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</si>
  <si>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</si>
  <si>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</si>
  <si>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</si>
  <si>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</si>
  <si>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</si>
  <si>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</si>
  <si>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</si>
  <si>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</si>
  <si>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</si>
  <si>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</si>
  <si>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</si>
  <si>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</si>
  <si>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</si>
  <si>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</si>
  <si>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</si>
  <si>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</si>
  <si>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</si>
  <si>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</si>
  <si>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</si>
  <si>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</si>
  <si>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</si>
  <si>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</si>
  <si>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</si>
  <si>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</si>
  <si>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</si>
  <si>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</si>
  <si>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</si>
  <si>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</si>
  <si>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</si>
  <si>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</si>
  <si>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</si>
  <si>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</si>
  <si>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</si>
  <si>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</si>
  <si>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</si>
  <si>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</si>
  <si>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</si>
  <si>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</si>
  <si>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</si>
  <si>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</si>
  <si>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</si>
  <si>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</si>
  <si>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</si>
  <si>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</si>
  <si>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</si>
  <si>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</si>
  <si>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</si>
  <si>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</si>
  <si>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</si>
  <si>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</si>
  <si>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</si>
  <si>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</si>
  <si>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</si>
  <si>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</si>
  <si>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</si>
  <si>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</si>
  <si>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</si>
  <si>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</si>
  <si>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</si>
  <si>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</si>
  <si>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</si>
  <si>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</si>
  <si>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</si>
  <si>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</si>
  <si>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</si>
  <si>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</si>
  <si>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</si>
  <si>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</si>
  <si>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</si>
  <si>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</si>
  <si>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</si>
  <si>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</si>
  <si>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</si>
  <si>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</si>
  <si>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</si>
  <si>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</si>
  <si>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</si>
  <si>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</si>
  <si>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</si>
  <si>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</si>
  <si>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</si>
  <si>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</si>
  <si>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</si>
  <si>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</si>
  <si>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</si>
  <si>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</si>
  <si>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</si>
  <si>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</si>
  <si>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</si>
  <si>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</si>
  <si>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</si>
  <si>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</si>
  <si>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</si>
  <si>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</si>
  <si>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</si>
  <si>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</si>
  <si>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</si>
  <si>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</si>
  <si>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</si>
  <si>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</si>
  <si>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</si>
  <si>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</si>
  <si>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</si>
  <si>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</si>
  <si>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</si>
  <si>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</si>
  <si>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</si>
  <si>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</si>
  <si>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</si>
  <si>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</si>
  <si>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</si>
  <si>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</si>
  <si>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</si>
  <si>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</si>
  <si>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</si>
  <si>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</si>
  <si>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</si>
  <si>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</si>
  <si>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</si>
  <si>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</si>
  <si>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</si>
  <si>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</si>
  <si>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</si>
  <si>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</si>
  <si>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</si>
  <si>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</si>
  <si>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</si>
  <si>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</si>
  <si>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</si>
  <si>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</si>
  <si>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</si>
  <si>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</si>
  <si>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</si>
  <si>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</si>
  <si>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</si>
  <si>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</si>
  <si>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</si>
  <si>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</si>
  <si>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</si>
  <si>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</si>
  <si>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</si>
  <si>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</si>
  <si>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</si>
  <si>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</si>
  <si>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</si>
  <si>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</si>
  <si>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</si>
  <si>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</si>
  <si>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</si>
  <si>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</si>
  <si>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</si>
  <si>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</si>
  <si>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</si>
  <si>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</si>
  <si>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</si>
  <si>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</si>
  <si>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</si>
  <si>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</si>
  <si>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</si>
  <si>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</si>
  <si>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</si>
  <si>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</si>
  <si>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</si>
  <si>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</si>
  <si>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</si>
  <si>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</si>
  <si>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</si>
  <si>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</si>
  <si>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</si>
  <si>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</si>
  <si>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</si>
  <si>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</si>
  <si>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</si>
  <si>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</si>
  <si>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</si>
  <si>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</si>
  <si>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</si>
  <si>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</si>
  <si>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</si>
  <si>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</si>
  <si>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</si>
  <si>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</si>
  <si>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</si>
  <si>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</si>
  <si>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</si>
  <si>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</si>
  <si>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</si>
  <si>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</si>
  <si>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</si>
  <si>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</si>
  <si>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</si>
  <si>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</si>
  <si>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</si>
  <si>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</si>
  <si>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</si>
  <si>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</si>
  <si>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</si>
  <si>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</si>
  <si>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</si>
  <si>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</si>
  <si>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</si>
  <si>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</si>
  <si>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</si>
  <si>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</si>
  <si>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</si>
  <si>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</si>
  <si>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</si>
  <si>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</si>
  <si>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</si>
  <si>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</si>
  <si>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</si>
  <si>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</si>
  <si>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</si>
  <si>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</si>
  <si>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</si>
  <si>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</si>
  <si>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</si>
  <si>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</si>
  <si>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</si>
  <si>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</si>
  <si>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</si>
  <si>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</si>
  <si>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</si>
  <si>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</si>
  <si>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</si>
  <si>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</si>
  <si>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</si>
  <si>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</si>
  <si>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</si>
  <si>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</si>
  <si>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</si>
  <si>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</si>
  <si>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</si>
  <si>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</si>
  <si>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</si>
  <si>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</si>
  <si>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</si>
  <si>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</si>
  <si>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</si>
  <si>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</si>
  <si>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</si>
  <si>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</si>
  <si>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</si>
  <si>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</si>
  <si>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</si>
  <si>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</si>
  <si>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</si>
  <si>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</si>
  <si>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</si>
  <si>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</si>
  <si>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</si>
  <si>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</si>
  <si>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</si>
  <si>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</si>
  <si>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</si>
  <si>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</si>
  <si>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</si>
  <si>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</si>
  <si>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</si>
  <si>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</si>
  <si>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</si>
  <si>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</si>
  <si>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</si>
  <si>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</si>
  <si>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</si>
  <si>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</si>
  <si>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</si>
  <si>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</si>
  <si>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</si>
  <si>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</si>
  <si>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</si>
  <si>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</si>
  <si>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</si>
  <si>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</si>
  <si>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</si>
  <si>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</si>
  <si>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</si>
  <si>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</si>
  <si>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</si>
  <si>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</si>
  <si>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</si>
  <si>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</si>
  <si>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</si>
  <si>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</si>
  <si>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</si>
  <si>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</si>
  <si>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</si>
  <si>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</si>
  <si>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</si>
  <si>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</si>
  <si>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</si>
  <si>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</si>
  <si>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</si>
  <si>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</si>
  <si>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</si>
  <si>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</si>
  <si>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</si>
  <si>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</si>
  <si>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</si>
  <si>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</si>
  <si>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</si>
  <si>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</si>
  <si>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</si>
  <si>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</si>
  <si>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</si>
  <si>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</si>
  <si>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</si>
  <si>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</si>
  <si>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</si>
  <si>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</si>
  <si>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</si>
  <si>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</si>
  <si>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</si>
  <si>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</si>
  <si>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</si>
  <si>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</si>
  <si>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</si>
  <si>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</si>
  <si>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</si>
  <si>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</si>
  <si>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</si>
  <si>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</si>
  <si>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</si>
  <si>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</si>
  <si>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</si>
  <si>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</si>
  <si>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</si>
  <si>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</si>
  <si>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</si>
  <si>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</si>
  <si>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</si>
  <si>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</si>
  <si>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</si>
  <si>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</si>
  <si>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</si>
  <si>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</si>
  <si>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</si>
  <si>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</si>
  <si>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</si>
  <si>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</si>
  <si>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</si>
  <si>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</si>
  <si>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</si>
  <si>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</si>
  <si>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</si>
  <si>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</si>
  <si>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</si>
  <si>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</si>
  <si>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</si>
  <si>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</si>
  <si>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</si>
  <si>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</si>
  <si>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</si>
  <si>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</si>
  <si>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</si>
  <si>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</si>
  <si>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</si>
  <si>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</si>
  <si>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</si>
  <si>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</si>
  <si>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</si>
  <si>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</si>
  <si>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</si>
  <si>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</si>
  <si>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</si>
  <si>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</si>
  <si>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</si>
  <si>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</si>
  <si>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</si>
  <si>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</si>
  <si>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</si>
  <si>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</si>
  <si>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</si>
  <si>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</si>
  <si>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</si>
  <si>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</si>
  <si>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</si>
  <si>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</si>
  <si>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</si>
  <si>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</si>
  <si>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</si>
  <si>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</si>
  <si>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</si>
  <si>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</si>
  <si>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</si>
  <si>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</si>
  <si>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</si>
  <si>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</si>
  <si>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</si>
  <si>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</si>
  <si>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</si>
  <si>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</si>
  <si>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</si>
  <si>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</si>
  <si>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</si>
  <si>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</si>
  <si>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</si>
  <si>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</si>
  <si>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</si>
  <si>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</si>
  <si>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</si>
  <si>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</si>
  <si>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</si>
  <si>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</si>
  <si>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</si>
  <si>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</si>
  <si>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</si>
  <si>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</si>
  <si>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</si>
  <si>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</si>
  <si>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</si>
  <si>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</si>
  <si>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</si>
  <si>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</si>
  <si>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</si>
  <si>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</si>
  <si>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</si>
  <si>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</si>
  <si>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</si>
  <si>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</si>
  <si>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</si>
  <si>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</si>
  <si>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</si>
  <si>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</si>
  <si>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</si>
  <si>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</si>
  <si>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</si>
  <si>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</si>
  <si>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</si>
  <si>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</si>
  <si>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</si>
  <si>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</si>
  <si>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</si>
  <si>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</si>
  <si>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</si>
  <si>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</si>
  <si>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</si>
  <si>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</si>
  <si>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</si>
  <si>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</si>
  <si>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</si>
  <si>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</si>
  <si>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</si>
  <si>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</si>
  <si>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</si>
  <si>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</si>
  <si>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</si>
  <si>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</si>
  <si>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</si>
  <si>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</si>
  <si>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</si>
  <si>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</si>
  <si>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</si>
  <si>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</si>
  <si>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</si>
  <si>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</si>
  <si>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</si>
  <si>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</si>
  <si>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</si>
  <si>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</si>
  <si>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</si>
  <si>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</si>
  <si>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</si>
  <si>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</si>
  <si>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</si>
  <si>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</si>
  <si>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</si>
  <si>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</si>
  <si>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</si>
  <si>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</si>
  <si>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</si>
  <si>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</si>
  <si>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</si>
  <si>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</si>
  <si>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</si>
  <si>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</si>
  <si>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</si>
  <si>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</si>
  <si>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</si>
  <si>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</si>
  <si>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</si>
  <si>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</si>
  <si>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</si>
  <si>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</si>
  <si>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</si>
  <si>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</si>
  <si>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</si>
  <si>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</si>
  <si>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</si>
  <si>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</si>
  <si>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</si>
  <si>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</si>
  <si>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</si>
  <si>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</si>
  <si>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</si>
  <si>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</si>
  <si>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</si>
  <si>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</si>
  <si>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</si>
  <si>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</si>
  <si>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</si>
  <si>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</si>
  <si>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</si>
  <si>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</si>
  <si>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</si>
  <si>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</si>
  <si>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</si>
  <si>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</si>
  <si>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</si>
  <si>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</si>
  <si>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</si>
  <si>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</si>
  <si>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</si>
  <si>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</si>
  <si>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</si>
  <si>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</si>
  <si>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</si>
  <si>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</si>
  <si>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</si>
  <si>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</si>
  <si>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</si>
  <si>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</si>
  <si>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</si>
  <si>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</si>
  <si>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</si>
  <si>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</si>
  <si>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</si>
  <si>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</si>
  <si>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</si>
  <si>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</si>
  <si>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</si>
  <si>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</si>
  <si>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</si>
  <si>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</si>
  <si>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</si>
  <si>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</si>
  <si>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</si>
  <si>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</si>
  <si>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</si>
  <si>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</si>
  <si>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</si>
  <si>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</si>
  <si>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</si>
  <si>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</si>
  <si>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</si>
  <si>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</si>
  <si>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</si>
  <si>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</si>
  <si>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</si>
  <si>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</si>
  <si>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</si>
  <si>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</si>
  <si>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</si>
  <si>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</si>
  <si>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</si>
  <si>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</si>
  <si>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</si>
  <si>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</si>
  <si>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</si>
  <si>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</si>
  <si>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</si>
  <si>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</si>
  <si>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</si>
  <si>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</si>
  <si>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</si>
  <si>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</si>
  <si>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</si>
  <si>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</si>
  <si>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</si>
  <si>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</si>
  <si>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</si>
  <si>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</si>
  <si>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</si>
  <si>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</si>
  <si>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</si>
  <si>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</si>
  <si>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</si>
  <si>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</si>
  <si>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</si>
  <si>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</si>
  <si>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</si>
  <si>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</si>
  <si>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</si>
  <si>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</si>
  <si>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</si>
  <si>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</si>
  <si>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</si>
  <si>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</si>
  <si>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</si>
  <si>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</si>
  <si>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</si>
  <si>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</si>
  <si>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</si>
  <si>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</si>
  <si>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</si>
  <si>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</si>
  <si>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</si>
  <si>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</si>
  <si>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</si>
  <si>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</si>
  <si>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</si>
  <si>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</si>
  <si>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</si>
  <si>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</si>
  <si>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</si>
  <si>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</si>
  <si>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</si>
  <si>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</si>
  <si>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</si>
  <si>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</si>
  <si>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</si>
  <si>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</si>
  <si>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</si>
  <si>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</si>
  <si>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</si>
  <si>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</si>
  <si>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</si>
  <si>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</si>
  <si>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</si>
  <si>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</si>
  <si>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</si>
  <si>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</si>
  <si>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</si>
  <si>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</si>
  <si>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</si>
  <si>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</si>
  <si>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</si>
  <si>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</si>
  <si>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</si>
  <si>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</si>
  <si>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</si>
  <si>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</si>
  <si>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</si>
  <si>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</si>
  <si>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</si>
  <si>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</si>
  <si>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</si>
  <si>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</si>
  <si>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</si>
  <si>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</si>
  <si>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</si>
  <si>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</si>
  <si>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</si>
  <si>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</si>
  <si>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</si>
  <si>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</si>
  <si>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</si>
  <si>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</si>
  <si>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</si>
  <si>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</si>
  <si>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</si>
  <si>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</si>
  <si>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</si>
  <si>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</si>
  <si>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</si>
  <si>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</si>
  <si>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</si>
  <si>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</si>
  <si>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</si>
  <si>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</si>
  <si>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</si>
  <si>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</si>
  <si>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</si>
  <si>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</si>
  <si>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</si>
  <si>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</si>
  <si>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</si>
  <si>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</si>
  <si>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</si>
  <si>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</si>
  <si>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</si>
  <si>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</si>
  <si>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</si>
  <si>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</si>
  <si>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</si>
  <si>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</si>
  <si>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</si>
  <si>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</si>
  <si>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</si>
  <si>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</si>
  <si>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</si>
  <si>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</si>
  <si>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</si>
  <si>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</si>
  <si>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</si>
  <si>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</si>
  <si>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</si>
  <si>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</si>
  <si>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</si>
  <si>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</si>
  <si>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</si>
  <si>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</si>
  <si>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</si>
  <si>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</si>
  <si>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</si>
  <si>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</si>
  <si>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</si>
  <si>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</si>
  <si>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</si>
  <si>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</si>
  <si>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</si>
  <si>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</si>
  <si>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</si>
  <si>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</si>
  <si>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</si>
  <si>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</si>
  <si>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</si>
  <si>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</si>
  <si>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</si>
  <si>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</si>
  <si>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</si>
  <si>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</si>
  <si>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</si>
  <si>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</si>
  <si>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</si>
  <si>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</si>
  <si>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</si>
  <si>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</si>
  <si>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</si>
  <si>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</si>
  <si>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</si>
  <si>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</si>
  <si>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</si>
  <si>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</si>
  <si>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</si>
  <si>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</si>
  <si>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</si>
  <si>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</si>
  <si>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</si>
  <si>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</si>
  <si>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</si>
  <si>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</si>
  <si>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</si>
  <si>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</si>
  <si>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</si>
  <si>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</si>
  <si>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</si>
  <si>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</si>
  <si>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</si>
  <si>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</si>
  <si>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</si>
  <si>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</si>
  <si>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</si>
  <si>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</si>
  <si>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</si>
  <si>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</si>
  <si>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</si>
  <si>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</si>
  <si>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</si>
  <si>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</si>
  <si>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</si>
  <si>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</si>
  <si>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</si>
  <si>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</si>
  <si>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</si>
  <si>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</si>
  <si>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</si>
  <si>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</si>
  <si>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</si>
  <si>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</si>
  <si>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</si>
  <si>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</si>
  <si>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</si>
  <si>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</si>
  <si>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</si>
  <si>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</si>
  <si>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</si>
  <si>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</si>
  <si>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</si>
  <si>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</si>
  <si>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</si>
  <si>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</si>
  <si>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</si>
  <si>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</si>
  <si>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</si>
  <si>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</si>
  <si>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</si>
  <si>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</si>
  <si>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</si>
  <si>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</si>
  <si>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</si>
  <si>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</si>
  <si>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</si>
  <si>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</si>
  <si>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</si>
  <si>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</si>
  <si>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</si>
  <si>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</si>
  <si>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</si>
  <si>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</si>
  <si>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</si>
  <si>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</si>
  <si>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</si>
  <si>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</si>
  <si>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</si>
  <si>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</si>
  <si>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</si>
  <si>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</si>
  <si>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</si>
  <si>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</si>
  <si>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</si>
  <si>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</si>
  <si>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</si>
  <si>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</si>
  <si>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</si>
  <si>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</si>
  <si>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</si>
  <si>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</si>
  <si>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</si>
  <si>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</si>
  <si>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</si>
  <si>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</si>
  <si>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</si>
  <si>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</si>
  <si>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</si>
  <si>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</si>
  <si>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</si>
  <si>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</si>
  <si>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</si>
  <si>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</si>
  <si>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</si>
  <si>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</si>
  <si>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</si>
  <si>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</si>
  <si>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</si>
  <si>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</si>
  <si>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</si>
  <si>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</si>
  <si>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</si>
  <si>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</si>
  <si>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</si>
  <si>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</si>
  <si>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</si>
  <si>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</si>
  <si>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</si>
  <si>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</si>
  <si>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</si>
  <si>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</si>
  <si>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</si>
  <si>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</si>
  <si>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</si>
  <si>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</si>
  <si>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</si>
  <si>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</si>
  <si>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</si>
  <si>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</si>
  <si>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</si>
  <si>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</si>
  <si>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</si>
  <si>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</si>
  <si>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</si>
  <si>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</si>
  <si>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</si>
  <si>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</si>
  <si>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</si>
  <si>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</si>
  <si>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</si>
  <si>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</si>
  <si>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</si>
  <si>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</si>
  <si>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</si>
  <si>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</si>
  <si>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</si>
  <si>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</si>
  <si>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</si>
  <si>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</si>
  <si>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</si>
  <si>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</si>
  <si>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</si>
  <si>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</si>
  <si>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</si>
  <si>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</si>
  <si>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</si>
  <si>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</si>
  <si>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</si>
  <si>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</si>
  <si>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</si>
  <si>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</si>
  <si>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</si>
  <si>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</si>
  <si>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</si>
  <si>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</si>
  <si>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</si>
  <si>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</si>
  <si>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</si>
  <si>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</si>
  <si>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</si>
  <si>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</si>
  <si>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</si>
  <si>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</si>
  <si>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</si>
  <si>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</si>
  <si>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</si>
  <si>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</si>
  <si>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</si>
  <si>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</si>
  <si>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</si>
  <si>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</si>
  <si>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</si>
  <si>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</si>
  <si>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</si>
  <si>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</si>
  <si>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</si>
  <si>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</si>
  <si>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</si>
  <si>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</si>
  <si>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</si>
  <si>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</si>
  <si>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</si>
  <si>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</si>
  <si>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</si>
  <si>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</si>
  <si>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</si>
  <si>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</si>
  <si>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</si>
  <si>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</si>
  <si>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</si>
  <si>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</si>
  <si>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</si>
  <si>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</si>
  <si>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</si>
  <si>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</si>
  <si>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</si>
  <si>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</si>
  <si>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</si>
  <si>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</si>
  <si>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</si>
  <si>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</si>
  <si>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</si>
  <si>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</si>
  <si>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</si>
  <si>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</si>
  <si>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</si>
  <si>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</si>
  <si>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</si>
  <si>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</si>
  <si>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</si>
  <si>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</si>
  <si>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</si>
  <si>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</si>
  <si>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</si>
  <si>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</si>
  <si>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</si>
  <si>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</si>
  <si>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</si>
  <si>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</si>
  <si>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</si>
  <si>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</si>
  <si>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</si>
  <si>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</si>
  <si>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</si>
  <si>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</si>
  <si>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</si>
  <si>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</si>
  <si>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</si>
  <si>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</si>
  <si>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</si>
  <si>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</si>
  <si>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</si>
  <si>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</si>
  <si>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</si>
  <si>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</si>
  <si>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</si>
  <si>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</si>
  <si>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</si>
  <si>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</si>
  <si>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</si>
  <si>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</si>
  <si>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</si>
  <si>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</si>
  <si>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</si>
  <si>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</si>
  <si>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</si>
  <si>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</si>
  <si>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</si>
  <si>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</si>
  <si>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</si>
  <si>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</si>
  <si>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</si>
  <si>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</si>
  <si>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</si>
  <si>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</si>
  <si>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</si>
  <si>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</si>
  <si>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</si>
  <si>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</si>
  <si>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</si>
  <si>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</si>
  <si>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</si>
  <si>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</si>
  <si>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</si>
  <si>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</si>
  <si>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</si>
  <si>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</si>
  <si>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</si>
  <si>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</si>
  <si>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</si>
  <si>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</si>
  <si>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</si>
  <si>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</si>
  <si>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</si>
  <si>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</si>
  <si>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</si>
  <si>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</si>
  <si>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</si>
  <si>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</si>
  <si>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</si>
  <si>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</si>
  <si>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</si>
  <si>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</si>
  <si>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</si>
  <si>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</si>
  <si>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</si>
  <si>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</si>
  <si>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</si>
  <si>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</si>
  <si>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</si>
  <si>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</si>
  <si>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</si>
  <si>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</si>
  <si>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</si>
  <si>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</si>
  <si>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</si>
  <si>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</si>
  <si>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</si>
  <si>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</si>
  <si>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</si>
  <si>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</si>
  <si>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</si>
  <si>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</si>
  <si>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</si>
  <si>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</si>
  <si>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</si>
  <si>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</si>
  <si>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</si>
  <si>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</si>
  <si>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</si>
  <si>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</si>
  <si>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</si>
  <si>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</si>
  <si>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</si>
  <si>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</si>
  <si>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</si>
  <si>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</si>
  <si>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</si>
  <si>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</si>
  <si>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</si>
  <si>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</si>
  <si>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</si>
  <si>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</si>
  <si>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</si>
  <si>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</si>
  <si>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</si>
  <si>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</si>
  <si>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</si>
  <si>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</si>
  <si>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</si>
  <si>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</si>
  <si>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</si>
  <si>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</si>
  <si>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</si>
  <si>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</si>
  <si>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</si>
  <si>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</si>
  <si>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</si>
  <si>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</si>
  <si>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</si>
  <si>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</si>
  <si>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</si>
  <si>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</si>
  <si>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</si>
  <si>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</si>
  <si>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</si>
  <si>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</si>
  <si>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</si>
  <si>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</si>
  <si>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</si>
  <si>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</si>
  <si>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</si>
  <si>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</si>
  <si>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</si>
  <si>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</si>
  <si>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</si>
  <si>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</si>
  <si>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</si>
  <si>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</si>
  <si>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</si>
  <si>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</si>
  <si>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</si>
  <si>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</si>
  <si>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</si>
  <si>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</si>
  <si>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</si>
  <si>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</si>
  <si>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</si>
  <si>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</si>
  <si>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</si>
  <si>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</si>
  <si>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</si>
  <si>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</si>
  <si>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</si>
  <si>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</si>
  <si>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</si>
  <si>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</si>
  <si>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</si>
  <si>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</si>
  <si>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</si>
  <si>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</si>
  <si>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</si>
  <si>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</si>
  <si>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</si>
  <si>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</si>
  <si>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</si>
  <si>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</si>
  <si>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</si>
  <si>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</si>
  <si>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</si>
  <si>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</si>
  <si>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</si>
  <si>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</si>
  <si>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</si>
  <si>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</si>
  <si>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</si>
  <si>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</si>
  <si>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</si>
  <si>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</si>
  <si>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</si>
  <si>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</si>
  <si>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</si>
  <si>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</si>
  <si>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</si>
  <si>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</si>
  <si>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</si>
  <si>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</si>
  <si>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</si>
  <si>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</si>
  <si>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</si>
  <si>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</si>
  <si>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</si>
  <si>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</si>
  <si>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</si>
  <si>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</si>
  <si>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</si>
  <si>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</si>
  <si>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</si>
  <si>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</si>
  <si>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</si>
  <si>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</si>
  <si>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</si>
  <si>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</si>
  <si>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</si>
  <si>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</si>
  <si>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</si>
  <si>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</si>
  <si>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</si>
  <si>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</si>
  <si>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</si>
  <si>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</si>
  <si>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</si>
  <si>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</si>
  <si>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</si>
  <si>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</si>
  <si>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</si>
  <si>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</si>
  <si>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</si>
  <si>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</si>
  <si>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</si>
  <si>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</si>
  <si>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</si>
  <si>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</si>
  <si>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</si>
  <si>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</si>
  <si>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</si>
  <si>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</si>
  <si>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</si>
  <si>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</si>
  <si>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</si>
  <si>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</si>
  <si>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</si>
  <si>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</si>
  <si>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</si>
  <si>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</si>
  <si>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</si>
  <si>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</si>
  <si>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</si>
  <si>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</si>
  <si>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</si>
  <si>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</si>
  <si>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</si>
  <si>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</si>
  <si>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</si>
  <si>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</si>
  <si>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</si>
  <si>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</si>
  <si>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</si>
  <si>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</si>
  <si>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</si>
  <si>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</si>
  <si>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</si>
  <si>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</si>
  <si>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</si>
  <si>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</si>
  <si>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</si>
  <si>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</si>
  <si>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</si>
  <si>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</si>
  <si>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</si>
  <si>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</si>
  <si>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</si>
  <si>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</si>
  <si>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</si>
  <si>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</si>
  <si>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</si>
  <si>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</si>
  <si>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</si>
  <si>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</si>
  <si>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</si>
  <si>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</si>
  <si>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</si>
  <si>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</si>
  <si>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</si>
  <si>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</si>
  <si>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</si>
  <si>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</si>
  <si>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</si>
  <si>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</si>
  <si>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</si>
  <si>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</si>
  <si>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</si>
  <si>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</si>
  <si>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</si>
  <si>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</si>
  <si>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</si>
  <si>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</si>
  <si>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</si>
  <si>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</si>
  <si>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</si>
  <si>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</si>
  <si>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</si>
  <si>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</si>
  <si>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</si>
  <si>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</si>
  <si>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</si>
  <si>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</si>
  <si>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</si>
  <si>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</si>
  <si>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</si>
  <si>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</si>
  <si>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</si>
  <si>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</si>
  <si>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</si>
  <si>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</si>
  <si>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</si>
  <si>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</si>
  <si>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</si>
  <si>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</si>
  <si>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</si>
  <si>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</si>
  <si>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</si>
  <si>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</si>
  <si>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</si>
  <si>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</si>
  <si>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</si>
  <si>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</si>
  <si>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</si>
  <si>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</si>
  <si>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</si>
  <si>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</si>
  <si>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</si>
  <si>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</si>
  <si>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</si>
  <si>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</si>
  <si>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</si>
  <si>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</si>
  <si>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</si>
  <si>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</si>
  <si>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</si>
  <si>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</si>
  <si>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</si>
  <si>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</si>
  <si>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</si>
  <si>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</si>
  <si>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</si>
  <si>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</si>
  <si>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</si>
  <si>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</si>
  <si>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</si>
  <si>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</si>
  <si>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</si>
  <si>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</si>
  <si>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</si>
  <si>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</si>
  <si>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</si>
  <si>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</si>
  <si>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</si>
  <si>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</si>
  <si>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</si>
  <si>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</si>
  <si>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</si>
  <si>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</si>
  <si>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</si>
  <si>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</si>
  <si>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</si>
  <si>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</si>
  <si>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</si>
  <si>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</si>
  <si>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</si>
  <si>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</si>
  <si>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</si>
  <si>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</si>
  <si>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</si>
  <si>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</si>
  <si>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</si>
  <si>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</si>
  <si>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</si>
  <si>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</si>
  <si>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</si>
  <si>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</si>
  <si>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</si>
  <si>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</si>
  <si>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</si>
  <si>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</si>
  <si>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</si>
  <si>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</si>
  <si>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</si>
  <si>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</si>
  <si>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</si>
  <si>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</si>
  <si>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</si>
  <si>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</si>
  <si>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</si>
  <si>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</si>
  <si>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</si>
  <si>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</si>
  <si>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</si>
  <si>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</si>
  <si>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</si>
  <si>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</si>
  <si>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</si>
  <si>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</si>
  <si>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</si>
  <si>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</si>
  <si>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</si>
  <si>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</si>
  <si>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</si>
  <si>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</si>
  <si>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</si>
  <si>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</si>
  <si>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</si>
  <si>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</si>
  <si>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</si>
  <si>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</si>
  <si>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</si>
  <si>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</si>
  <si>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</si>
  <si>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</si>
  <si>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</si>
  <si>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</si>
  <si>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</si>
  <si>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</si>
  <si>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</si>
  <si>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</si>
  <si>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</si>
  <si>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</si>
  <si>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</si>
  <si>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</si>
  <si>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</si>
  <si>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</si>
  <si>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</si>
  <si>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</si>
  <si>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</si>
  <si>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</si>
  <si>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</si>
  <si>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</si>
  <si>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</si>
  <si>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</si>
  <si>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</si>
  <si>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</si>
  <si>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</si>
  <si>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</si>
  <si>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</si>
  <si>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</si>
  <si>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</si>
  <si>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</si>
  <si>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</si>
  <si>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</si>
  <si>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</si>
  <si>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</si>
  <si>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</si>
  <si>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</si>
  <si>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</si>
  <si>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</si>
  <si>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</si>
  <si>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</si>
  <si>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</si>
  <si>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</si>
  <si>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</si>
  <si>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</si>
  <si>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</si>
  <si>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</si>
  <si>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</si>
  <si>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</si>
  <si>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</si>
  <si>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</si>
  <si>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</si>
  <si>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</si>
  <si>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</si>
  <si>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</si>
  <si>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</si>
  <si>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</si>
  <si>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</si>
  <si>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</si>
  <si>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</si>
  <si>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</si>
  <si>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</si>
  <si>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</si>
  <si>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</si>
  <si>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</si>
  <si>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</si>
  <si>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</si>
  <si>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</si>
  <si>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</si>
  <si>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</si>
  <si>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</si>
  <si>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</si>
  <si>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</si>
  <si>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</si>
  <si>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</si>
  <si>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</si>
  <si>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</si>
  <si>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</si>
  <si>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</si>
  <si>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</si>
  <si>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</si>
  <si>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</si>
  <si>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</si>
  <si>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</si>
  <si>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</si>
  <si>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</si>
  <si>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</si>
  <si>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</si>
  <si>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</si>
  <si>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</si>
  <si>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</si>
  <si>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</si>
  <si>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</si>
  <si>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</si>
  <si>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</si>
  <si>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</si>
  <si>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</si>
  <si>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</si>
  <si>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</si>
  <si>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</si>
  <si>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</si>
  <si>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</si>
  <si>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</si>
  <si>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</si>
  <si>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</si>
  <si>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</si>
  <si>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</si>
  <si>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</si>
  <si>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</si>
  <si>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</si>
  <si>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</si>
  <si>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</si>
  <si>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</si>
  <si>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</si>
  <si>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</si>
  <si>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</si>
  <si>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</si>
  <si>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</si>
  <si>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</si>
  <si>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</si>
  <si>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</si>
  <si>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</si>
  <si>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</si>
  <si>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</si>
  <si>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</si>
  <si>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</si>
  <si>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</si>
  <si>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</si>
  <si>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</si>
  <si>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</si>
  <si>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</si>
  <si>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</si>
  <si>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</si>
  <si>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</si>
  <si>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</si>
  <si>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</si>
  <si>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</si>
  <si>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</si>
  <si>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</si>
  <si>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</si>
  <si>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</si>
  <si>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</si>
  <si>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</si>
  <si>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</si>
  <si>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</si>
  <si>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</si>
  <si>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</si>
  <si>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</si>
  <si>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</si>
  <si>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</si>
  <si>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</si>
  <si>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</si>
  <si>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</si>
  <si>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</si>
  <si>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</si>
  <si>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</si>
  <si>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</si>
  <si>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</si>
  <si>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</si>
  <si>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</si>
  <si>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</si>
  <si>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</si>
  <si>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</si>
  <si>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</si>
  <si>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</si>
  <si>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</si>
  <si>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</si>
  <si>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</si>
  <si>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</si>
  <si>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</si>
  <si>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</si>
  <si>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</si>
  <si>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</si>
  <si>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</si>
  <si>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</si>
  <si>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</si>
  <si>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</si>
  <si>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</si>
  <si>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</si>
  <si>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</si>
  <si>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</si>
  <si>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</si>
  <si>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</si>
  <si>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</si>
  <si>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</si>
  <si>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</si>
  <si>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</si>
  <si>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</si>
  <si>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</si>
  <si>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</si>
  <si>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</si>
  <si>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</si>
  <si>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</si>
  <si>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</si>
  <si>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</si>
  <si>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</si>
  <si>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</si>
  <si>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</si>
  <si>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</si>
  <si>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</si>
  <si>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</si>
  <si>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</si>
  <si>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</si>
  <si>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</si>
  <si>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</si>
  <si>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</si>
  <si>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</si>
  <si>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</si>
  <si>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</si>
  <si>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</si>
  <si>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</si>
  <si>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</si>
  <si>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</si>
  <si>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</si>
  <si>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</si>
  <si>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</si>
  <si>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</si>
  <si>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</si>
  <si>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</si>
  <si>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</si>
  <si>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</si>
  <si>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</si>
  <si>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</si>
  <si>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</si>
  <si>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</si>
  <si>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</si>
  <si>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</si>
  <si>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</si>
  <si>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</si>
  <si>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</si>
  <si>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</si>
  <si>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</si>
  <si>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</si>
  <si>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</si>
  <si>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</si>
  <si>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</si>
  <si>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</si>
  <si>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</si>
  <si>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</si>
  <si>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</si>
  <si>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</si>
  <si>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</si>
  <si>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</si>
  <si>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</si>
  <si>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</si>
  <si>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</si>
  <si>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</si>
  <si>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</si>
  <si>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</si>
  <si>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</si>
  <si>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</si>
  <si>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</si>
  <si>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</si>
  <si>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</si>
  <si>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</si>
  <si>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</si>
  <si>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</si>
  <si>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</si>
  <si>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</si>
  <si>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</si>
  <si>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</si>
  <si>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</si>
  <si>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</si>
  <si>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</si>
  <si>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</si>
  <si>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</si>
  <si>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</si>
  <si>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</si>
  <si>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</si>
  <si>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</si>
  <si>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</si>
  <si>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</si>
  <si>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</si>
  <si>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</si>
  <si>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</si>
  <si>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</si>
  <si>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</si>
  <si>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</si>
  <si>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</si>
  <si>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</si>
  <si>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</si>
  <si>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</si>
  <si>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</si>
  <si>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</si>
  <si>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</si>
  <si>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</si>
  <si>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</si>
  <si>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</si>
  <si>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</si>
  <si>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</si>
  <si>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</si>
  <si>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</si>
  <si>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</si>
  <si>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</si>
  <si>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</si>
  <si>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</si>
  <si>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</si>
  <si>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</si>
  <si>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</si>
  <si>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</si>
  <si>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</si>
  <si>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</si>
  <si>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</si>
  <si>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</si>
  <si>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</si>
  <si>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</si>
  <si>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</si>
  <si>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</si>
  <si>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</si>
  <si>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</si>
  <si>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</si>
  <si>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</si>
  <si>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</si>
  <si>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</si>
  <si>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</si>
  <si>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</si>
  <si>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</si>
  <si>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</si>
  <si>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</si>
  <si>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</si>
  <si>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</si>
  <si>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</si>
  <si>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</si>
  <si>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</si>
  <si>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</si>
  <si>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</si>
  <si>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</si>
  <si>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</si>
  <si>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</si>
  <si>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</si>
  <si>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</si>
  <si>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</si>
  <si>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</si>
  <si>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</si>
  <si>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</si>
  <si>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</si>
  <si>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</si>
  <si>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</si>
  <si>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</si>
  <si>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</si>
  <si>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</si>
  <si>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</si>
  <si>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</si>
  <si>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</si>
  <si>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</si>
  <si>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</si>
  <si>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</si>
  <si>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</si>
  <si>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</si>
  <si>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</si>
  <si>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</si>
  <si>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</si>
  <si>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</si>
  <si>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</si>
  <si>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</si>
  <si>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</si>
  <si>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</si>
  <si>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</si>
  <si>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</si>
  <si>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</si>
  <si>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</si>
  <si>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</si>
  <si>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</si>
  <si>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</si>
  <si>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</si>
  <si>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</si>
  <si>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</si>
  <si>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</si>
  <si>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</si>
  <si>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</si>
  <si>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</si>
  <si>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</si>
  <si>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</si>
  <si>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</si>
  <si>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</si>
  <si>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</si>
  <si>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</si>
  <si>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</si>
  <si>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</si>
  <si>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</si>
  <si>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</si>
  <si>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</si>
  <si>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</si>
  <si>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</si>
  <si>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</si>
  <si>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</si>
  <si>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</si>
  <si>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</si>
  <si>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</si>
  <si>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</si>
  <si>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</si>
  <si>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</si>
  <si>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</si>
  <si>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</si>
  <si>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</si>
  <si>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</si>
  <si>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</si>
  <si>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</si>
  <si>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</si>
  <si>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</si>
  <si>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</si>
  <si>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</si>
  <si>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</si>
  <si>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</si>
  <si>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</si>
  <si>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</si>
  <si>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</si>
  <si>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</si>
  <si>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</si>
  <si>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</si>
  <si>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</si>
  <si>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</si>
  <si>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</si>
  <si>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</si>
  <si>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</si>
  <si>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</si>
  <si>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</si>
  <si>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</si>
  <si>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</si>
  <si>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</si>
  <si>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</si>
  <si>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</si>
  <si>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</si>
  <si>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</si>
  <si>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</si>
  <si>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</si>
  <si>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</si>
  <si>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</si>
  <si>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</si>
  <si>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</si>
  <si>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</si>
  <si>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</si>
  <si>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</si>
  <si>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</si>
  <si>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</si>
  <si>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</si>
  <si>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</si>
  <si>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</si>
  <si>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</si>
  <si>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</si>
  <si>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</si>
  <si>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</si>
  <si>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</si>
  <si>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</si>
  <si>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</si>
  <si>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</si>
  <si>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</si>
  <si>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</si>
  <si>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</si>
  <si>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</si>
  <si>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</si>
  <si>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</si>
  <si>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</si>
  <si>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</si>
  <si>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</si>
  <si>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</si>
  <si>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</si>
  <si>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</si>
  <si>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</si>
  <si>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</si>
  <si>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</si>
  <si>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</si>
  <si>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</si>
  <si>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</si>
  <si>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</si>
  <si>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</si>
  <si>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</si>
  <si>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</si>
  <si>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</si>
  <si>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</si>
  <si>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</si>
  <si>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</si>
  <si>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</si>
  <si>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</si>
  <si>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</si>
  <si>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</si>
  <si>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</si>
  <si>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</si>
  <si>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</si>
  <si>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</si>
  <si>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</si>
  <si>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</si>
  <si>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</si>
  <si>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</si>
  <si>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</si>
  <si>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</si>
  <si>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</si>
  <si>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</si>
  <si>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</si>
  <si>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</si>
  <si>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</si>
  <si>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</si>
  <si>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</si>
  <si>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</si>
  <si>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</si>
  <si>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</si>
  <si>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</si>
  <si>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</si>
  <si>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</si>
  <si>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</si>
  <si>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</si>
  <si>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</si>
  <si>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</si>
  <si>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</si>
  <si>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</si>
  <si>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</si>
  <si>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</si>
  <si>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</si>
  <si>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</si>
  <si>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</si>
  <si>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</si>
  <si>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</si>
  <si>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</si>
  <si>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</si>
  <si>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</si>
  <si>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</si>
  <si>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</si>
  <si>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</si>
  <si>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</si>
  <si>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</si>
  <si>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</si>
  <si>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</si>
  <si>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</si>
  <si>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</si>
  <si>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</si>
  <si>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</si>
  <si>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</si>
  <si>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</si>
  <si>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</si>
  <si>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</si>
  <si>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</si>
  <si>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</si>
  <si>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</si>
  <si>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</si>
  <si>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</si>
  <si>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</si>
  <si>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</si>
  <si>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</si>
  <si>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</si>
  <si>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</si>
  <si>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</si>
  <si>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</si>
  <si>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</si>
  <si>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</si>
  <si>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</si>
  <si>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</si>
  <si>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</si>
  <si>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</si>
  <si>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</si>
  <si>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</si>
  <si>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</si>
  <si>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</si>
  <si>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</si>
  <si>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</si>
  <si>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</si>
  <si>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</si>
  <si>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</si>
  <si>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</si>
  <si>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</si>
  <si>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</si>
  <si>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</si>
  <si>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</si>
  <si>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</si>
  <si>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</si>
  <si>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</si>
  <si>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</si>
  <si>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</si>
  <si>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</si>
  <si>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</si>
  <si>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</si>
  <si>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</si>
  <si>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</si>
  <si>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</si>
  <si>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</si>
  <si>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</si>
  <si>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</si>
  <si>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</si>
  <si>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</si>
  <si>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</si>
  <si>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</si>
  <si>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</si>
  <si>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</si>
  <si>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</si>
  <si>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</si>
  <si>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</si>
  <si>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</si>
  <si>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</si>
  <si>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</si>
  <si>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</si>
  <si>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</si>
  <si>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</si>
  <si>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</si>
  <si>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</si>
  <si>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</si>
  <si>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</si>
  <si>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</si>
  <si>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</si>
  <si>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</si>
  <si>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</si>
  <si>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</si>
  <si>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</si>
  <si>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</si>
  <si>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</si>
  <si>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</si>
  <si>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</si>
  <si>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</si>
  <si>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</si>
  <si>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</si>
  <si>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</si>
  <si>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</si>
  <si>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</si>
  <si>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</si>
  <si>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</si>
  <si>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</si>
  <si>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</si>
  <si>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</si>
  <si>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</si>
  <si>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</si>
  <si>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</si>
  <si>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</si>
  <si>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</si>
  <si>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</si>
  <si>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</si>
  <si>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</si>
  <si>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</si>
  <si>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</si>
  <si>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</si>
  <si>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</si>
  <si>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</si>
  <si>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</si>
  <si>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</si>
  <si>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</si>
  <si>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</si>
  <si>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</si>
  <si>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</si>
  <si>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</si>
  <si>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</si>
  <si>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</si>
  <si>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</si>
  <si>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</si>
  <si>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</si>
  <si>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</si>
  <si>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</si>
  <si>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</si>
  <si>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</si>
  <si>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</si>
  <si>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</si>
  <si>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</si>
  <si>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</si>
  <si>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</si>
  <si>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</si>
  <si>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</si>
  <si>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</si>
  <si>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</si>
  <si>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</si>
  <si>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</si>
  <si>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</si>
  <si>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</si>
  <si>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</si>
  <si>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</si>
  <si>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</si>
  <si>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</si>
  <si>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</si>
  <si>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</si>
  <si>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</si>
  <si>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</si>
  <si>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</si>
  <si>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</si>
  <si>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</si>
  <si>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</si>
  <si>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</si>
  <si>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</si>
  <si>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</si>
  <si>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</si>
  <si>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</si>
  <si>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</si>
  <si>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</si>
  <si>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</si>
  <si>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</si>
  <si>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</si>
  <si>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</si>
  <si>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</si>
  <si>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</si>
  <si>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</si>
  <si>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</si>
  <si>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</si>
  <si>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</si>
  <si>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</si>
  <si>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</si>
  <si>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</si>
  <si>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</si>
  <si>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</si>
  <si>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</si>
  <si>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</si>
  <si>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</si>
  <si>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</si>
  <si>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</si>
  <si>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</si>
  <si>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</si>
  <si>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</si>
  <si>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</si>
  <si>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</si>
  <si>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</si>
  <si>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</si>
  <si>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</si>
  <si>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</si>
  <si>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</si>
  <si>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</si>
  <si>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</si>
  <si>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</si>
  <si>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</si>
  <si>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</si>
  <si>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</si>
  <si>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</si>
  <si>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</si>
  <si>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</si>
  <si>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</si>
  <si>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</si>
  <si>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</si>
  <si>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</si>
  <si>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</si>
  <si>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</si>
  <si>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</si>
  <si>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</si>
  <si>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</si>
  <si>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</si>
  <si>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</si>
  <si>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</si>
  <si>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</si>
  <si>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</si>
  <si>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</si>
  <si>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</si>
  <si>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</si>
  <si>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</si>
  <si>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</si>
  <si>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</si>
  <si>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</si>
  <si>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</si>
  <si>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</si>
  <si>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</si>
  <si>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</si>
  <si>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</si>
  <si>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</si>
  <si>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</si>
  <si>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</si>
  <si>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</si>
  <si>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</si>
  <si>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</si>
  <si>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</si>
  <si>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</si>
  <si>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</si>
  <si>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</si>
  <si>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</si>
  <si>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</si>
  <si>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</si>
  <si>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</si>
  <si>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</si>
  <si>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</si>
  <si>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</si>
  <si>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</si>
  <si>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</si>
  <si>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</si>
  <si>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</si>
  <si>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</si>
  <si>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</si>
  <si>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</si>
  <si>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</si>
  <si>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</si>
  <si>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</si>
  <si>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</si>
  <si>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</si>
  <si>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</si>
  <si>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</si>
  <si>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</si>
  <si>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</si>
  <si>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</si>
  <si>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</si>
  <si>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</si>
  <si>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</si>
  <si>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</si>
  <si>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</si>
  <si>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</si>
  <si>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</si>
  <si>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</si>
  <si>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</si>
  <si>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</si>
  <si>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</si>
  <si>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</si>
  <si>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</si>
  <si>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</si>
  <si>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</si>
  <si>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</si>
  <si>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</si>
  <si>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</si>
  <si>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</si>
  <si>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</si>
  <si>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</si>
  <si>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</si>
  <si>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</si>
  <si>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</si>
  <si>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</si>
  <si>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</si>
  <si>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</si>
  <si>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</si>
  <si>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</si>
  <si>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</si>
  <si>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</si>
  <si>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</si>
  <si>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</si>
  <si>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</si>
  <si>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</si>
  <si>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</si>
  <si>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</si>
  <si>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</si>
  <si>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</si>
  <si>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</si>
  <si>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</si>
  <si>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</si>
  <si>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</si>
  <si>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</si>
  <si>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</si>
  <si>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</si>
  <si>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</si>
  <si>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</si>
  <si>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</si>
  <si>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</si>
  <si>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</si>
  <si>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</si>
  <si>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</si>
  <si>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</si>
  <si>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</si>
  <si>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</si>
  <si>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</si>
  <si>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</si>
  <si>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</si>
  <si>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</si>
  <si>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</si>
  <si>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</si>
  <si>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</si>
  <si>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</si>
  <si>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</si>
  <si>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</si>
  <si>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</si>
  <si>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</si>
  <si>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</si>
  <si>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</si>
  <si>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</si>
  <si>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</si>
  <si>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</si>
  <si>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</si>
  <si>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</si>
  <si>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</si>
  <si>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</si>
  <si>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</si>
  <si>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</si>
  <si>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</si>
  <si>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</si>
  <si>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</si>
  <si>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</si>
  <si>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</si>
  <si>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</si>
  <si>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</si>
  <si>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</si>
  <si>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</si>
  <si>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</si>
  <si>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</si>
  <si>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</si>
  <si>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</si>
  <si>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</si>
  <si>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</si>
  <si>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</si>
  <si>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</si>
  <si>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</si>
  <si>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</si>
  <si>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</si>
  <si>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</si>
  <si>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</si>
  <si>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</si>
  <si>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</si>
  <si>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</si>
  <si>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</si>
  <si>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</si>
  <si>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</si>
  <si>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</si>
  <si>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</si>
  <si>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</si>
  <si>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</si>
  <si>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</si>
  <si>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</si>
  <si>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</si>
  <si>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</si>
  <si>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</si>
  <si>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</si>
  <si>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</si>
  <si>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</si>
  <si>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</si>
  <si>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</si>
  <si>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</si>
  <si>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</si>
  <si>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</si>
  <si>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</si>
  <si>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</si>
  <si>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</si>
  <si>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</si>
  <si>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</si>
  <si>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</si>
  <si>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</si>
  <si>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</si>
  <si>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</si>
  <si>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</si>
  <si>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</si>
  <si>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</si>
  <si>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</si>
  <si>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</si>
  <si>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</si>
  <si>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</si>
  <si>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</si>
  <si>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</si>
  <si>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</si>
  <si>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</si>
  <si>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</si>
  <si>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</si>
  <si>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</si>
  <si>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</si>
  <si>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</si>
  <si>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</si>
  <si>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</si>
  <si>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</si>
  <si>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</si>
  <si>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</si>
  <si>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</si>
  <si>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</si>
  <si>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</si>
  <si>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</si>
  <si>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</si>
  <si>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</si>
  <si>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</si>
  <si>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</si>
  <si>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</si>
  <si>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</si>
  <si>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</si>
  <si>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</si>
  <si>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</si>
  <si>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</si>
  <si>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</si>
  <si>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</si>
  <si>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</si>
  <si>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</si>
  <si>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</si>
  <si>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</si>
  <si>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</si>
  <si>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</si>
  <si>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</si>
  <si>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</si>
  <si>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</si>
  <si>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</si>
  <si>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</si>
  <si>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</si>
  <si>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</si>
  <si>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</si>
  <si>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</si>
  <si>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</si>
  <si>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</si>
  <si>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</si>
  <si>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</si>
  <si>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</si>
  <si>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</si>
  <si>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</si>
  <si>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</si>
  <si>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</si>
  <si>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</si>
  <si>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</si>
  <si>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</si>
  <si>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</si>
  <si>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</si>
  <si>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</si>
  <si>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</si>
  <si>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</si>
  <si>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</si>
  <si>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</si>
  <si>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</si>
  <si>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</si>
  <si>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</si>
  <si>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</si>
  <si>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</si>
  <si>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</si>
  <si>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</si>
  <si>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</si>
  <si>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</si>
  <si>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</si>
  <si>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</si>
  <si>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</si>
  <si>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</si>
  <si>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</si>
  <si>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</si>
  <si>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</si>
  <si>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</si>
  <si>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</si>
  <si>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</si>
  <si>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</si>
  <si>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</si>
  <si>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</si>
  <si>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</si>
  <si>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</si>
  <si>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</si>
  <si>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</si>
  <si>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</si>
  <si>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</si>
  <si>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</si>
  <si>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</si>
  <si>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</si>
  <si>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</si>
  <si>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</si>
  <si>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</si>
  <si>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</si>
  <si>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</si>
  <si>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</si>
  <si>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</si>
  <si>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</si>
  <si>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</si>
  <si>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</si>
  <si>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</si>
  <si>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</si>
  <si>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</si>
  <si>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</si>
  <si>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</si>
  <si>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</si>
  <si>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</si>
  <si>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</si>
  <si>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</si>
  <si>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</si>
  <si>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</si>
  <si>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</si>
  <si>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</si>
  <si>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</si>
  <si>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</si>
  <si>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</si>
  <si>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</si>
  <si>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</si>
  <si>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</si>
  <si>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</si>
  <si>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</si>
  <si>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</si>
  <si>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</si>
  <si>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</si>
  <si>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</si>
  <si>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</si>
  <si>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</si>
  <si>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</si>
  <si>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</si>
  <si>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</si>
  <si>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</si>
  <si>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</si>
  <si>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</si>
  <si>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</si>
  <si>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</si>
  <si>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</si>
  <si>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</si>
  <si>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</si>
  <si>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</si>
  <si>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</si>
  <si>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</si>
  <si>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</si>
  <si>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</si>
  <si>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</si>
  <si>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</si>
  <si>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</si>
  <si>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</si>
  <si>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</si>
  <si>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</si>
  <si>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</si>
  <si>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</si>
  <si>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</si>
  <si>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</si>
  <si>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</si>
  <si>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</si>
  <si>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</si>
  <si>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</si>
  <si>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</si>
  <si>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</si>
  <si>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</si>
  <si>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</si>
  <si>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</si>
  <si>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</si>
  <si>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</si>
  <si>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</si>
  <si>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</si>
  <si>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</si>
  <si>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</si>
  <si>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</si>
  <si>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</si>
  <si>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</si>
  <si>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</si>
  <si>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</si>
  <si>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</si>
  <si>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</si>
  <si>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</si>
  <si>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</si>
  <si>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</si>
  <si>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</si>
  <si>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</si>
  <si>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</si>
  <si>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</si>
  <si>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</si>
  <si>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</si>
  <si>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</si>
  <si>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</si>
  <si>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</si>
  <si>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</si>
  <si>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</si>
  <si>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</si>
  <si>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</si>
  <si>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</si>
  <si>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</si>
  <si>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</si>
  <si>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</si>
  <si>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</si>
  <si>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</si>
  <si>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</si>
  <si>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</si>
  <si>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</si>
  <si>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</si>
  <si>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</si>
  <si>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</si>
  <si>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</si>
  <si>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</si>
  <si>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</si>
  <si>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</si>
  <si>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</si>
  <si>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</si>
  <si>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</si>
  <si>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</si>
  <si>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</si>
  <si>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</si>
  <si>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</si>
  <si>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</si>
  <si>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</si>
  <si>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</si>
  <si>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</si>
  <si>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</si>
  <si>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</si>
  <si>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</si>
  <si>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</si>
  <si>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</si>
  <si>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</si>
  <si>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</si>
  <si>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</si>
  <si>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</si>
  <si>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</si>
  <si>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</si>
  <si>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</si>
  <si>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</si>
  <si>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</si>
  <si>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</si>
  <si>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</si>
  <si>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</si>
  <si>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</si>
  <si>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</si>
  <si>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</si>
  <si>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</si>
  <si>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</si>
  <si>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</si>
  <si>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</si>
  <si>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</si>
  <si>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</si>
  <si>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</si>
  <si>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</si>
  <si>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</si>
  <si>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</si>
  <si>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</si>
  <si>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</si>
  <si>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</si>
  <si>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</si>
  <si>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</si>
  <si>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</si>
  <si>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</si>
  <si>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</si>
  <si>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</si>
  <si>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</si>
  <si>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</si>
  <si>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</si>
  <si>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</si>
  <si>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</si>
  <si>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</si>
  <si>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</si>
  <si>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</si>
  <si>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</si>
  <si>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</si>
  <si>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</si>
  <si>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</si>
  <si>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</si>
  <si>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</si>
  <si>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</si>
  <si>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</si>
  <si>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</si>
  <si>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</si>
  <si>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</si>
  <si>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</si>
  <si>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</si>
  <si>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</si>
  <si>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</si>
  <si>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</si>
  <si>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</si>
  <si>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</si>
  <si>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</si>
  <si>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</si>
  <si>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</si>
  <si>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</si>
  <si>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</si>
  <si>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</si>
  <si>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</si>
  <si>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</si>
  <si>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</si>
  <si>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</si>
  <si>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</si>
  <si>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</si>
  <si>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</si>
  <si>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</si>
  <si>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</si>
  <si>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</si>
  <si>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</si>
  <si>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</si>
  <si>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</si>
  <si>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</si>
  <si>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</si>
  <si>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</si>
  <si>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</si>
  <si>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</si>
  <si>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</si>
  <si>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</si>
  <si>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</si>
  <si>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</si>
  <si>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</si>
  <si>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</si>
  <si>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</si>
  <si>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</si>
  <si>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</si>
  <si>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</si>
  <si>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</si>
  <si>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</si>
  <si>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</si>
  <si>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</si>
  <si>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</si>
  <si>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</si>
  <si>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</si>
  <si>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</si>
  <si>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</si>
  <si>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</si>
  <si>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</si>
  <si>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</si>
  <si>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</si>
  <si>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</si>
  <si>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</si>
  <si>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</si>
  <si>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</si>
  <si>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</si>
  <si>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</si>
  <si>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</si>
  <si>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</si>
  <si>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</si>
  <si>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</si>
  <si>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</si>
  <si>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</si>
  <si>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</si>
  <si>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</si>
  <si>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</si>
  <si>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</si>
  <si>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</si>
  <si>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</si>
  <si>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</si>
  <si>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</si>
  <si>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</si>
  <si>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</si>
  <si>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</si>
  <si>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</si>
  <si>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</si>
  <si>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</si>
  <si>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</si>
  <si>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</si>
  <si>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</si>
  <si>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</si>
  <si>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</si>
  <si>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</si>
  <si>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</si>
  <si>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</si>
  <si>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</si>
  <si>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</si>
  <si>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</si>
  <si>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</si>
  <si>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</si>
  <si>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</si>
  <si>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</si>
  <si>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</si>
  <si>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</si>
  <si>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</si>
  <si>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</si>
  <si>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</si>
  <si>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</si>
  <si>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</si>
  <si>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</si>
  <si>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</si>
  <si>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</si>
  <si>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</si>
  <si>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</si>
  <si>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</si>
  <si>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</si>
  <si>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</si>
  <si>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</si>
  <si>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</si>
  <si>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</si>
  <si>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</si>
  <si>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</si>
  <si>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</si>
  <si>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</si>
  <si>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</si>
  <si>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</si>
  <si>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</si>
  <si>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</si>
  <si>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</si>
  <si>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</si>
  <si>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</si>
  <si>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</si>
  <si>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</si>
  <si>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</si>
  <si>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</si>
  <si>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</si>
  <si>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</si>
  <si>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</si>
  <si>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</si>
  <si>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</si>
  <si>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</si>
  <si>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</si>
  <si>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</si>
  <si>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</si>
  <si>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</si>
  <si>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</si>
  <si>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</si>
  <si>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</si>
  <si>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</si>
  <si>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</si>
  <si>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</si>
  <si>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</si>
  <si>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</si>
  <si>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</si>
  <si>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</si>
  <si>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</si>
  <si>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</si>
  <si>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</si>
  <si>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</si>
  <si>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</si>
  <si>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</si>
  <si>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</si>
  <si>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</si>
  <si>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</si>
  <si>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</si>
  <si>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</si>
  <si>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</si>
  <si>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</si>
  <si>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</si>
  <si>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</si>
  <si>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</si>
  <si>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</si>
  <si>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</si>
  <si>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</si>
  <si>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</si>
  <si>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</si>
  <si>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</si>
  <si>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</si>
  <si>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</si>
  <si>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</si>
  <si>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</si>
  <si>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</si>
  <si>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</si>
  <si>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</si>
  <si>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</si>
  <si>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</si>
  <si>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</si>
  <si>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</si>
  <si>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</si>
  <si>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</si>
  <si>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</si>
  <si>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</si>
  <si>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</si>
  <si>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</si>
  <si>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</si>
  <si>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</si>
  <si>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</si>
  <si>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</si>
  <si>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</si>
  <si>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</si>
  <si>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</si>
  <si>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</si>
  <si>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</si>
  <si>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</si>
  <si>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</si>
  <si>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</si>
  <si>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</si>
  <si>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</si>
  <si>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</si>
  <si>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</si>
  <si>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</si>
  <si>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</si>
  <si>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</si>
  <si>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</si>
  <si>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</si>
  <si>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</si>
  <si>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</si>
  <si>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</si>
  <si>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</si>
  <si>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</si>
  <si>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</si>
  <si>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</si>
  <si>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</si>
  <si>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</si>
  <si>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</si>
  <si>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</si>
  <si>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</si>
  <si>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</si>
  <si>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</si>
  <si>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</si>
  <si>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</si>
  <si>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</si>
  <si>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</si>
  <si>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</si>
  <si>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</si>
  <si>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</si>
  <si>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</si>
  <si>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</si>
  <si>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</si>
  <si>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</si>
  <si>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</si>
  <si>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</si>
  <si>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</si>
  <si>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</si>
  <si>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</si>
  <si>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</si>
  <si>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</si>
  <si>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</si>
  <si>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</si>
  <si>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</si>
  <si>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</si>
  <si>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</si>
  <si>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</si>
  <si>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</si>
  <si>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</si>
  <si>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</si>
  <si>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</si>
  <si>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</si>
  <si>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</si>
  <si>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</si>
  <si>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</si>
  <si>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</si>
  <si>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</si>
  <si>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</si>
  <si>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</si>
  <si>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</si>
  <si>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</si>
  <si>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</si>
  <si>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</si>
  <si>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</si>
  <si>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</si>
  <si>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</si>
  <si>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</si>
  <si>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</si>
  <si>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</si>
  <si>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</si>
  <si>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</si>
  <si>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</si>
  <si>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</si>
  <si>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</si>
  <si>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</si>
  <si>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</si>
  <si>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</si>
  <si>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</si>
  <si>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</si>
  <si>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</si>
  <si>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</si>
  <si>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</si>
  <si>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</si>
  <si>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</si>
  <si>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</si>
  <si>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</si>
  <si>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</si>
  <si>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</si>
  <si>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</si>
  <si>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</si>
  <si>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</si>
  <si>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</si>
  <si>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</si>
  <si>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</si>
  <si>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</si>
  <si>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</si>
  <si>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</si>
  <si>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</si>
  <si>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</si>
  <si>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</si>
  <si>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</si>
  <si>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</si>
  <si>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</si>
  <si>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</si>
  <si>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</si>
  <si>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</si>
  <si>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</si>
  <si>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</si>
  <si>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</si>
  <si>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</si>
  <si>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</si>
  <si>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</si>
  <si>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</si>
  <si>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</si>
  <si>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</si>
  <si>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</si>
  <si>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</si>
  <si>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</si>
  <si>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</si>
  <si>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</si>
  <si>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</si>
  <si>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</si>
  <si>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</si>
  <si>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</si>
  <si>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</si>
  <si>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</si>
  <si>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</si>
  <si>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</si>
  <si>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</si>
  <si>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</si>
  <si>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</si>
  <si>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</si>
  <si>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</si>
  <si>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</si>
  <si>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</si>
  <si>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</si>
  <si>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</si>
  <si>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</si>
  <si>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</si>
  <si>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</si>
  <si>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</si>
  <si>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</si>
  <si>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</si>
  <si>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</si>
  <si>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</si>
  <si>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</si>
  <si>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</si>
  <si>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</si>
  <si>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</si>
  <si>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</si>
  <si>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</si>
  <si>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</si>
  <si>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</si>
  <si>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</si>
  <si>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</si>
  <si>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</si>
  <si>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</si>
  <si>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</si>
  <si>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</si>
  <si>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</si>
  <si>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</si>
  <si>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</si>
  <si>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</si>
  <si>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</si>
  <si>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</si>
  <si>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</si>
  <si>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</si>
  <si>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</si>
  <si>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</si>
  <si>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</si>
  <si>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</si>
  <si>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</si>
  <si>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</si>
  <si>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</si>
  <si>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</si>
  <si>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</si>
  <si>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</si>
  <si>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</si>
  <si>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</si>
  <si>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</si>
  <si>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</si>
  <si>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</si>
  <si>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</si>
  <si>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</si>
  <si>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</si>
  <si>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</si>
  <si>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</si>
  <si>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</si>
  <si>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</si>
  <si>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</si>
  <si>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</si>
  <si>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</si>
  <si>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</si>
  <si>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</si>
  <si>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</si>
  <si>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</si>
  <si>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</si>
  <si>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</si>
  <si>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</si>
  <si>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</si>
  <si>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</si>
  <si>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</si>
  <si>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</si>
  <si>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</si>
  <si>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</si>
  <si>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</si>
  <si>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</si>
  <si>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</si>
  <si>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</si>
  <si>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</si>
  <si>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</si>
  <si>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</si>
  <si>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</si>
  <si>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</si>
  <si>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</si>
  <si>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</si>
  <si>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</si>
  <si>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</si>
  <si>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</si>
  <si>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</si>
  <si>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</si>
  <si>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</si>
  <si>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</si>
  <si>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</si>
  <si>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</si>
  <si>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</si>
  <si>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</si>
  <si>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</si>
  <si>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</si>
  <si>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</si>
  <si>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</si>
  <si>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</si>
  <si>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</si>
  <si>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</si>
  <si>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</si>
  <si>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</si>
  <si>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</si>
  <si>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</si>
  <si>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</si>
  <si>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</si>
  <si>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</si>
  <si>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</si>
  <si>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</si>
  <si>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</si>
  <si>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</si>
  <si>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</si>
  <si>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</si>
  <si>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</si>
  <si>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</si>
  <si>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</si>
  <si>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</si>
  <si>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</si>
  <si>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</si>
  <si>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</si>
  <si>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</si>
  <si>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</si>
  <si>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</si>
  <si>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</si>
  <si>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</si>
  <si>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</si>
  <si>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</si>
  <si>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</si>
  <si>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</si>
  <si>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</si>
  <si>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</si>
  <si>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</si>
  <si>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</si>
  <si>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</si>
  <si>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</si>
  <si>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</si>
  <si>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</si>
  <si>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</si>
  <si>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</si>
  <si>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</si>
  <si>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</si>
  <si>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</si>
  <si>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</si>
  <si>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</si>
  <si>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</si>
  <si>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</si>
  <si>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</si>
  <si>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</si>
  <si>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</si>
  <si>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</si>
  <si>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</si>
  <si>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</si>
  <si>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</si>
  <si>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</si>
  <si>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</si>
  <si>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</si>
  <si>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</si>
  <si>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</si>
  <si>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</si>
  <si>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</si>
  <si>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</si>
  <si>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</si>
  <si>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</si>
  <si>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</si>
  <si>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</si>
  <si>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</si>
  <si>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</si>
  <si>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</si>
  <si>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</si>
  <si>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</si>
  <si>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</si>
  <si>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</si>
  <si>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</si>
  <si>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</si>
  <si>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</si>
  <si>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</si>
  <si>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</si>
  <si>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</si>
  <si>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</si>
  <si>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</si>
  <si>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</si>
  <si>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</si>
  <si>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</si>
  <si>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</si>
  <si>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</si>
  <si>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</si>
  <si>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</si>
  <si>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</si>
  <si>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</si>
  <si>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</si>
  <si>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</si>
  <si>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</si>
  <si>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</si>
  <si>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</si>
  <si>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</si>
  <si>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</si>
  <si>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</si>
  <si>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</si>
  <si>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</si>
  <si>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</si>
  <si>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</si>
  <si>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</si>
  <si>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</si>
  <si>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</si>
  <si>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</si>
  <si>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</si>
  <si>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</si>
  <si>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</si>
  <si>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</si>
  <si>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</si>
  <si>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</si>
  <si>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</si>
  <si>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</si>
  <si>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</si>
  <si>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</si>
  <si>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</si>
  <si>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</si>
  <si>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</si>
  <si>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</si>
  <si>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</si>
  <si>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</si>
  <si>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</si>
  <si>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</si>
  <si>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</si>
  <si>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</si>
  <si>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</si>
  <si>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</si>
  <si>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</si>
  <si>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</si>
  <si>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</si>
  <si>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</si>
  <si>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</si>
  <si>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</si>
  <si>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</si>
  <si>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</si>
  <si>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</si>
  <si>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</si>
  <si>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</si>
  <si>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</si>
  <si>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</si>
  <si>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</si>
  <si>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</si>
  <si>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</si>
  <si>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</si>
  <si>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</si>
  <si>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</si>
  <si>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</si>
  <si>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</si>
  <si>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</si>
  <si>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</si>
  <si>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</si>
  <si>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</si>
  <si>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</si>
  <si>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</si>
  <si>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</si>
  <si>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</si>
  <si>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</si>
  <si>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</si>
  <si>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</si>
  <si>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</si>
  <si>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</si>
  <si>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</si>
  <si>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</si>
  <si>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</si>
  <si>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</si>
  <si>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</si>
  <si>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</si>
  <si>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</si>
  <si>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</si>
  <si>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</si>
  <si>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</si>
  <si>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</si>
  <si>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</si>
  <si>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</si>
  <si>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</si>
  <si>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</si>
  <si>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</si>
  <si>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</si>
  <si>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</si>
  <si>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</si>
  <si>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</si>
  <si>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</si>
  <si>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</si>
  <si>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</si>
  <si>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</si>
  <si>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</si>
  <si>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</si>
  <si>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</si>
  <si>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</si>
  <si>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</si>
  <si>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</si>
  <si>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</si>
  <si>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</si>
  <si>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</si>
  <si>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</si>
  <si>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</si>
  <si>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</si>
  <si>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</si>
  <si>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</si>
  <si>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</si>
  <si>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</si>
  <si>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</si>
  <si>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</si>
  <si>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</si>
  <si>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</si>
  <si>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</si>
  <si>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</si>
  <si>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</si>
  <si>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</si>
  <si>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</si>
  <si>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</si>
  <si>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</si>
  <si>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</si>
  <si>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</si>
  <si>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</si>
  <si>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</si>
  <si>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</si>
  <si>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</si>
  <si>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</si>
  <si>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</si>
  <si>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</si>
  <si>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</si>
  <si>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</si>
  <si>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</si>
  <si>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</si>
  <si>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</si>
  <si>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</si>
  <si>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</si>
  <si>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</si>
  <si>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</si>
  <si>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</si>
  <si>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</si>
  <si>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</si>
  <si>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</si>
  <si>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</si>
  <si>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</si>
  <si>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</si>
  <si>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</si>
  <si>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</si>
  <si>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</si>
  <si>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</si>
  <si>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</si>
  <si>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</si>
  <si>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</si>
  <si>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</si>
  <si>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</si>
  <si>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</si>
  <si>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</si>
  <si>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</si>
  <si>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</si>
  <si>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</si>
  <si>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</si>
  <si>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</si>
  <si>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</si>
  <si>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</si>
  <si>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</si>
  <si>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</si>
  <si>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</si>
  <si>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</si>
  <si>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</si>
  <si>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</si>
  <si>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</si>
  <si>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</si>
  <si>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</si>
  <si>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</si>
  <si>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</si>
  <si>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</si>
  <si>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</si>
  <si>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</si>
  <si>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</si>
  <si>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</si>
  <si>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</si>
  <si>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</si>
  <si>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</si>
  <si>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</si>
  <si>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</si>
  <si>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</si>
  <si>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</si>
  <si>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</si>
  <si>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</si>
  <si>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</si>
  <si>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</si>
  <si>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</si>
  <si>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</si>
  <si>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</si>
  <si>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</si>
  <si>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</si>
  <si>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</si>
  <si>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</si>
  <si>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</si>
  <si>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</si>
  <si>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</si>
  <si>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</si>
  <si>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</si>
  <si>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</si>
  <si>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</si>
  <si>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</si>
  <si>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</si>
  <si>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</si>
  <si>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</si>
  <si>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</si>
  <si>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</si>
  <si>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</si>
  <si>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</si>
  <si>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</si>
  <si>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</si>
  <si>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</si>
  <si>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</si>
  <si>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</si>
  <si>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</si>
  <si>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</si>
  <si>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</si>
  <si>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</si>
  <si>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</si>
  <si>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</si>
  <si>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</si>
  <si>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</si>
  <si>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</si>
  <si>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</si>
  <si>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</si>
  <si>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</si>
  <si>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</si>
  <si>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</si>
  <si>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</si>
  <si>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</si>
  <si>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</si>
  <si>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</si>
  <si>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</si>
  <si>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</si>
  <si>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</si>
  <si>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</si>
  <si>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</si>
  <si>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</si>
  <si>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</si>
  <si>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</si>
  <si>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</si>
  <si>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</si>
  <si>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</si>
  <si>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</si>
  <si>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</si>
  <si>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</si>
  <si>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</si>
  <si>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</si>
  <si>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</si>
  <si>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</si>
  <si>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</si>
  <si>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</si>
  <si>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</si>
  <si>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</si>
  <si>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</si>
  <si>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</si>
  <si>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</si>
  <si>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</si>
  <si>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</si>
  <si>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</si>
  <si>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</si>
  <si>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</si>
  <si>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</si>
  <si>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</si>
  <si>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</si>
  <si>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</si>
  <si>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</si>
  <si>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</si>
  <si>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</si>
  <si>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</si>
  <si>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</si>
  <si>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</si>
  <si>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</si>
  <si>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</si>
  <si>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</si>
  <si>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</si>
  <si>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</si>
  <si>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</si>
  <si>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</si>
  <si>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</si>
  <si>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</si>
  <si>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</si>
  <si>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</si>
  <si>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</si>
  <si>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</si>
  <si>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</si>
  <si>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</si>
  <si>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</si>
  <si>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</si>
  <si>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</si>
  <si>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</si>
  <si>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</si>
  <si>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</si>
  <si>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</si>
  <si>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</si>
  <si>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</si>
  <si>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</si>
  <si>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</si>
  <si>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</si>
  <si>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</si>
  <si>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</si>
  <si>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</si>
  <si>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</si>
  <si>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</si>
  <si>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</si>
  <si>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</si>
  <si>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</si>
  <si>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</si>
  <si>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</si>
  <si>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</si>
  <si>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</si>
  <si>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</si>
  <si>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</si>
  <si>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</si>
  <si>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</si>
  <si>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</si>
  <si>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</si>
  <si>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</si>
  <si>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</si>
  <si>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</si>
  <si>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</si>
  <si>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</si>
  <si>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</si>
  <si>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</si>
  <si>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</si>
  <si>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</si>
  <si>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</si>
  <si>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</si>
  <si>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</si>
  <si>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</si>
  <si>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</si>
  <si>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</si>
  <si>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</si>
  <si>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</si>
  <si>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</si>
  <si>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</si>
  <si>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</si>
  <si>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</si>
  <si>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</si>
  <si>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</si>
  <si>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</si>
  <si>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</si>
  <si>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</si>
  <si>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</si>
  <si>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</si>
  <si>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</si>
  <si>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</si>
  <si>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</si>
  <si>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</si>
  <si>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</si>
  <si>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</si>
  <si>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</si>
  <si>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</si>
  <si>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</si>
  <si>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</si>
  <si>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</si>
  <si>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</si>
  <si>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</si>
  <si>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</si>
  <si>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</si>
  <si>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</si>
  <si>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</si>
  <si>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</si>
  <si>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</si>
  <si>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</si>
  <si>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</si>
  <si>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</si>
  <si>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</si>
  <si>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</si>
  <si>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</si>
  <si>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</si>
  <si>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</si>
  <si>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</si>
  <si>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</si>
  <si>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</si>
  <si>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</si>
  <si>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</si>
  <si>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</si>
  <si>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</si>
  <si>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</si>
  <si>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</si>
  <si>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</si>
  <si>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</si>
  <si>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</si>
  <si>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</si>
  <si>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</si>
  <si>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</si>
  <si>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</si>
  <si>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</si>
  <si>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</si>
  <si>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</si>
  <si>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</si>
  <si>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</si>
  <si>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</si>
  <si>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</si>
  <si>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</si>
  <si>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</si>
  <si>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</si>
  <si>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</si>
  <si>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</si>
  <si>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</si>
  <si>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</si>
  <si>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</si>
  <si>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</si>
  <si>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</si>
  <si>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</si>
  <si>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</si>
  <si>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</si>
  <si>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</si>
  <si>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</si>
  <si>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</si>
  <si>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</si>
  <si>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</si>
  <si>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</si>
  <si>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</si>
  <si>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</si>
  <si>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</si>
  <si>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</si>
  <si>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</si>
  <si>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</si>
  <si>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</si>
  <si>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</si>
  <si>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</si>
  <si>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</si>
  <si>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</si>
  <si>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</si>
  <si>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</si>
  <si>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</si>
  <si>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</si>
  <si>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</si>
  <si>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</si>
  <si>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</si>
  <si>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</si>
  <si>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</si>
  <si>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</si>
  <si>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</si>
  <si>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</si>
  <si>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</si>
  <si>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</si>
  <si>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</si>
  <si>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</si>
  <si>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</si>
  <si>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</si>
  <si>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</si>
  <si>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</si>
  <si>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</si>
  <si>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</si>
  <si>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</si>
  <si>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</si>
  <si>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</si>
  <si>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</si>
  <si>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</si>
  <si>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</si>
  <si>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</si>
  <si>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</si>
  <si>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</si>
  <si>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</si>
  <si>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</si>
  <si>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</si>
  <si>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</si>
  <si>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</si>
  <si>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</si>
  <si>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</si>
  <si>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</si>
  <si>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</si>
  <si>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</si>
  <si>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</si>
  <si>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</si>
  <si>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</si>
  <si>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</si>
  <si>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</si>
  <si>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</si>
  <si>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</si>
  <si>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</si>
  <si>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</si>
  <si>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</si>
  <si>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</si>
  <si>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</si>
  <si>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</si>
  <si>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</si>
  <si>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</si>
  <si>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</si>
  <si>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</si>
  <si>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</si>
  <si>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</si>
  <si>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</si>
  <si>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</si>
  <si>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</si>
  <si>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</si>
  <si>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</si>
  <si>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</si>
  <si>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</si>
  <si>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</si>
  <si>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</si>
  <si>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</si>
  <si>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</si>
  <si>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</si>
  <si>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</si>
  <si>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</si>
  <si>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</si>
  <si>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</si>
  <si>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</si>
  <si>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</si>
  <si>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</si>
  <si>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</si>
  <si>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</si>
  <si>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</si>
  <si>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</si>
  <si>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</si>
  <si>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</si>
  <si>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</si>
  <si>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</si>
  <si>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</si>
  <si>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</si>
  <si>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</si>
  <si>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</si>
  <si>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</si>
  <si>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</si>
  <si>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</si>
  <si>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</si>
  <si>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</si>
  <si>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</si>
  <si>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</si>
  <si>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</si>
  <si>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</si>
  <si>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</si>
  <si>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</si>
  <si>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</si>
  <si>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</si>
  <si>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</si>
  <si>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</si>
  <si>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</si>
  <si>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</si>
  <si>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</si>
  <si>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</si>
  <si>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</si>
  <si>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</si>
  <si>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</si>
  <si>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</si>
  <si>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</si>
  <si>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</si>
  <si>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</si>
  <si>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</si>
  <si>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</si>
  <si>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</si>
  <si>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</si>
  <si>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</si>
  <si>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</si>
  <si>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</si>
  <si>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</si>
  <si>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</si>
  <si>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</si>
  <si>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</si>
  <si>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</si>
  <si>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</si>
  <si>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</si>
  <si>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</si>
  <si>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</si>
  <si>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</si>
  <si>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</si>
  <si>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</si>
  <si>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</si>
  <si>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</si>
  <si>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</si>
  <si>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</si>
  <si>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</si>
  <si>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</si>
  <si>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</si>
  <si>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</si>
  <si>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</si>
  <si>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</si>
  <si>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</si>
  <si>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</si>
  <si>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</si>
  <si>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</si>
  <si>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</si>
  <si>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</si>
  <si>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</si>
  <si>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</si>
  <si>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</si>
  <si>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</si>
  <si>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</si>
  <si>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</si>
  <si>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</si>
  <si>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</si>
  <si>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</si>
  <si>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</si>
  <si>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</si>
  <si>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</si>
  <si>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</si>
  <si>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</si>
  <si>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</si>
  <si>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</si>
  <si>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</si>
  <si>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</si>
  <si>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</si>
  <si>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</si>
  <si>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</si>
  <si>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</si>
  <si>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</si>
  <si>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</si>
  <si>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</si>
  <si>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</si>
  <si>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</si>
  <si>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</si>
  <si>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</si>
  <si>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</si>
  <si>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</si>
  <si>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</si>
  <si>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</si>
  <si>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</si>
  <si>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</si>
  <si>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</si>
  <si>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</si>
  <si>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</si>
  <si>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</si>
  <si>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</si>
  <si>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</si>
  <si>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</si>
  <si>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</si>
  <si>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</si>
  <si>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</si>
  <si>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</si>
  <si>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</si>
  <si>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</si>
  <si>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</si>
  <si>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</si>
  <si>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</si>
  <si>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</si>
  <si>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</si>
  <si>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</si>
  <si>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</si>
  <si>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</si>
  <si>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</si>
  <si>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</si>
  <si>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</si>
  <si>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</si>
  <si>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</si>
  <si>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</si>
  <si>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</si>
  <si>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</si>
  <si>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</si>
  <si>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</si>
  <si>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</si>
  <si>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</si>
  <si>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</si>
  <si>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</si>
  <si>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</si>
  <si>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</si>
  <si>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</si>
  <si>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</si>
  <si>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</si>
  <si>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</si>
  <si>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</si>
  <si>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</si>
  <si>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</si>
  <si>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</si>
  <si>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</si>
  <si>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</si>
  <si>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</si>
  <si>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</si>
  <si>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</si>
  <si>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</si>
  <si>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</si>
  <si>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</si>
  <si>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</si>
  <si>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</si>
  <si>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</si>
  <si>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</si>
  <si>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</si>
  <si>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</si>
  <si>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</si>
  <si>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</si>
  <si>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</si>
  <si>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</si>
  <si>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</si>
  <si>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</si>
  <si>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</si>
  <si>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</si>
  <si>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</si>
  <si>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</si>
  <si>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</si>
  <si>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</si>
  <si>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</si>
  <si>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</si>
  <si>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</si>
  <si>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</si>
  <si>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</si>
  <si>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</si>
  <si>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</si>
  <si>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</si>
  <si>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</si>
  <si>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</si>
  <si>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</si>
  <si>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</si>
  <si>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</si>
  <si>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</si>
  <si>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</si>
  <si>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</si>
  <si>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</si>
  <si>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</si>
  <si>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</si>
  <si>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</si>
  <si>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</si>
  <si>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</si>
  <si>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</si>
  <si>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</si>
  <si>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</si>
  <si>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</si>
  <si>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</si>
  <si>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</si>
  <si>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</si>
  <si>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</si>
  <si>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</si>
  <si>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</si>
  <si>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</si>
  <si>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</si>
  <si>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</si>
  <si>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</si>
  <si>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</si>
  <si>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</si>
  <si>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</si>
  <si>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</si>
  <si>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</si>
  <si>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</si>
  <si>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</si>
  <si>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</si>
  <si>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</si>
  <si>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</si>
  <si>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</si>
  <si>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</si>
  <si>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</si>
  <si>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</si>
  <si>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</si>
  <si>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</si>
  <si>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</si>
  <si>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</si>
  <si>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</si>
  <si>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</si>
  <si>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</si>
  <si>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</si>
  <si>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</si>
  <si>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</si>
  <si>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</si>
  <si>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</si>
  <si>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</si>
  <si>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</si>
  <si>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</si>
  <si>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</si>
  <si>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</si>
  <si>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</si>
  <si>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</si>
  <si>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</si>
  <si>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</si>
  <si>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</si>
  <si>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</si>
  <si>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</si>
  <si>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</si>
  <si>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</si>
  <si>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</si>
  <si>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</si>
  <si>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</si>
  <si>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</si>
  <si>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</si>
  <si>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</si>
  <si>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</si>
  <si>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</si>
  <si>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</si>
  <si>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</si>
  <si>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</si>
  <si>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</si>
  <si>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</si>
  <si>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</si>
  <si>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</si>
  <si>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</si>
  <si>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</si>
  <si>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</si>
  <si>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</si>
  <si>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</si>
  <si>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</si>
  <si>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</si>
  <si>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</si>
  <si>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</si>
  <si>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</si>
  <si>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</si>
  <si>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</si>
  <si>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</si>
  <si>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</si>
  <si>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</si>
  <si>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</si>
  <si>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</si>
  <si>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</si>
  <si>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</si>
  <si>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</si>
  <si>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</si>
  <si>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</si>
  <si>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</si>
  <si>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</si>
  <si>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</si>
  <si>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</si>
  <si>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</si>
  <si>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</si>
  <si>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</si>
  <si>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</si>
  <si>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</si>
  <si>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</si>
  <si>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</si>
  <si>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</si>
  <si>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</si>
  <si>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</si>
  <si>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</si>
  <si>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</si>
  <si>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</si>
  <si>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</si>
  <si>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</si>
  <si>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</si>
  <si>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</si>
  <si>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</si>
  <si>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</si>
  <si>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</si>
  <si>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</si>
  <si>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</si>
  <si>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</si>
  <si>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</si>
  <si>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</si>
  <si>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</si>
  <si>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</si>
  <si>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</si>
  <si>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</si>
  <si>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</si>
  <si>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</si>
  <si>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</si>
  <si>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</si>
  <si>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</si>
  <si>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</si>
  <si>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</si>
  <si>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</si>
  <si>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</si>
  <si>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</si>
  <si>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</si>
  <si>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</si>
  <si>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</si>
  <si>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</si>
  <si>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</si>
  <si>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</si>
  <si>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</si>
  <si>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</si>
  <si>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</si>
  <si>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</si>
  <si>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</si>
  <si>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</si>
  <si>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</si>
  <si>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</si>
  <si>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</si>
  <si>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</si>
  <si>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</si>
  <si>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</si>
  <si>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</si>
  <si>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</si>
  <si>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</si>
  <si>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</si>
  <si>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</si>
  <si>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</si>
  <si>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</si>
  <si>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</si>
  <si>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</si>
  <si>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</si>
  <si>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</si>
  <si>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</si>
  <si>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</si>
  <si>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</si>
  <si>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</si>
  <si>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</si>
  <si>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</si>
  <si>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</si>
  <si>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</si>
  <si>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</si>
  <si>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</si>
  <si>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</si>
  <si>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</si>
  <si>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</si>
  <si>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</si>
  <si>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</si>
  <si>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</si>
  <si>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</si>
  <si>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</si>
  <si>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</si>
  <si>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</si>
  <si>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</si>
  <si>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</si>
  <si>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</si>
  <si>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</si>
  <si>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</si>
  <si>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</si>
  <si>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</si>
  <si>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</si>
  <si>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</si>
  <si>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</si>
  <si>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</si>
  <si>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</si>
  <si>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</si>
  <si>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</si>
  <si>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</si>
  <si>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</si>
  <si>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</si>
  <si>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</si>
  <si>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</si>
  <si>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</si>
  <si>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</si>
  <si>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</si>
  <si>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</si>
  <si>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</si>
  <si>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</si>
  <si>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</si>
  <si>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</si>
  <si>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</si>
  <si>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</si>
  <si>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</si>
  <si>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</si>
  <si>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</si>
  <si>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</si>
  <si>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</si>
  <si>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</si>
  <si>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</si>
  <si>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</si>
  <si>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</si>
  <si>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</si>
  <si>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</si>
  <si>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</si>
  <si>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</si>
  <si>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</si>
  <si>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</si>
  <si>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</si>
  <si>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</si>
  <si>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</si>
  <si>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</si>
  <si>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</si>
  <si>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</si>
  <si>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</si>
  <si>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</si>
  <si>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</si>
  <si>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</si>
  <si>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</si>
  <si>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</si>
  <si>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</si>
  <si>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</si>
  <si>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</si>
  <si>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</si>
  <si>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</si>
  <si>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</si>
  <si>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</si>
  <si>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</si>
  <si>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</si>
  <si>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</si>
  <si>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</si>
  <si>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</si>
  <si>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</si>
  <si>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</si>
  <si>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</si>
  <si>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</si>
  <si>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</si>
  <si>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</si>
  <si>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</si>
  <si>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</si>
  <si>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</si>
  <si>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</si>
  <si>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</si>
  <si>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</si>
  <si>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</si>
  <si>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</si>
  <si>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</si>
  <si>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</si>
  <si>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</si>
  <si>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</si>
  <si>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</si>
  <si>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</si>
  <si>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</si>
  <si>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</si>
  <si>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</si>
  <si>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</si>
  <si>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</si>
  <si>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</si>
  <si>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</si>
  <si>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</si>
  <si>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</si>
  <si>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</si>
  <si>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</si>
  <si>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</si>
  <si>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</si>
  <si>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</si>
  <si>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</si>
  <si>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</si>
  <si>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</si>
  <si>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</si>
  <si>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</si>
  <si>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</si>
  <si>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</si>
  <si>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</si>
  <si>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</si>
  <si>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</si>
  <si>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</si>
  <si>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</si>
  <si>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</si>
  <si>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</si>
  <si>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</si>
  <si>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</si>
  <si>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</si>
  <si>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</si>
  <si>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</si>
  <si>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</si>
  <si>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</si>
  <si>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</si>
  <si>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</si>
  <si>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</si>
  <si>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</si>
  <si>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</si>
  <si>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</si>
  <si>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</si>
  <si>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</si>
  <si>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</si>
  <si>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</si>
  <si>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</si>
  <si>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</si>
  <si>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</si>
  <si>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</si>
  <si>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</si>
  <si>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</si>
  <si>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</si>
  <si>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</si>
  <si>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</si>
  <si>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</si>
  <si>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</si>
  <si>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</si>
  <si>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</si>
  <si>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</si>
  <si>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</si>
  <si>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</si>
  <si>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</si>
  <si>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</si>
  <si>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</si>
  <si>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</si>
  <si>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</si>
  <si>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</si>
  <si>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</si>
  <si>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</si>
  <si>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</si>
  <si>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</si>
  <si>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</si>
  <si>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</si>
  <si>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</si>
  <si>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</si>
  <si>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</si>
  <si>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</si>
  <si>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</si>
  <si>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</si>
  <si>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</si>
  <si>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</si>
  <si>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</si>
  <si>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</si>
  <si>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</si>
  <si>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</si>
  <si>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</si>
  <si>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</si>
  <si>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</si>
  <si>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</si>
  <si>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</si>
  <si>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</si>
  <si>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</si>
  <si>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</si>
  <si>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</si>
  <si>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</si>
  <si>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</si>
  <si>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</si>
  <si>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</si>
  <si>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</si>
  <si>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</si>
  <si>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</si>
  <si>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</si>
  <si>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</si>
  <si>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</si>
  <si>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</si>
  <si>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</si>
  <si>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</si>
  <si>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</si>
  <si>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</si>
  <si>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</si>
  <si>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</si>
  <si>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</si>
  <si>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</si>
  <si>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</si>
  <si>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</si>
  <si>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</si>
  <si>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</si>
  <si>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</si>
  <si>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</si>
  <si>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</si>
  <si>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</si>
  <si>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</si>
  <si>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</si>
  <si>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</si>
  <si>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</si>
  <si>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</si>
  <si>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</si>
  <si>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</si>
  <si>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</si>
  <si>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</si>
  <si>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</si>
  <si>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</si>
  <si>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</si>
  <si>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</si>
  <si>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</si>
  <si>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</si>
  <si>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</si>
  <si>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</si>
  <si>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</si>
  <si>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</si>
  <si>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</si>
  <si>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</si>
  <si>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</si>
  <si>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</si>
  <si>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</si>
  <si>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</si>
  <si>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</si>
  <si>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</si>
  <si>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</si>
  <si>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</si>
  <si>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</si>
  <si>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</si>
  <si>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</si>
  <si>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</si>
  <si>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</si>
  <si>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</si>
  <si>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</si>
  <si>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</si>
  <si>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</si>
  <si>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</si>
  <si>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</si>
  <si>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</si>
  <si>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</si>
  <si>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</si>
  <si>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</si>
  <si>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</si>
  <si>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</si>
  <si>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</si>
  <si>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</si>
  <si>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</si>
  <si>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</si>
  <si>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</si>
  <si>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</si>
  <si>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</si>
  <si>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</si>
  <si>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</si>
  <si>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</si>
  <si>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</si>
  <si>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</si>
  <si>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</si>
  <si>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</si>
  <si>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</si>
  <si>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</si>
  <si>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</si>
  <si>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</si>
  <si>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</si>
  <si>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</si>
  <si>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</si>
  <si>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</si>
  <si>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</si>
  <si>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</si>
  <si>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</si>
  <si>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</si>
  <si>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</si>
  <si>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</si>
  <si>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</si>
  <si>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</si>
  <si>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</si>
  <si>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</si>
  <si>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</si>
  <si>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</si>
  <si>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</si>
  <si>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</si>
  <si>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</si>
  <si>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</si>
  <si>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</si>
  <si>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</si>
  <si>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</si>
  <si>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</si>
  <si>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</si>
  <si>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</si>
  <si>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</si>
  <si>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</si>
  <si>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</si>
  <si>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</si>
  <si>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</si>
  <si>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</si>
  <si>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</si>
  <si>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</si>
  <si>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</si>
  <si>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</si>
  <si>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</si>
  <si>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</si>
  <si>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</si>
  <si>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</si>
  <si>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</si>
  <si>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</si>
  <si>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</si>
  <si>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</si>
  <si>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</si>
  <si>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</si>
  <si>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</si>
  <si>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</si>
  <si>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</si>
  <si>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</si>
  <si>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</si>
  <si>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</si>
  <si>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</si>
  <si>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</si>
  <si>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</si>
  <si>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</si>
  <si>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</si>
  <si>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</si>
  <si>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</si>
  <si>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</si>
  <si>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</si>
  <si>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</si>
  <si>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</si>
  <si>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</si>
  <si>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</si>
  <si>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</si>
  <si>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</si>
  <si>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</si>
  <si>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</si>
  <si>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</si>
  <si>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</si>
  <si>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</si>
  <si>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</si>
  <si>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</si>
  <si>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</si>
  <si>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</si>
  <si>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</si>
  <si>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</si>
  <si>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</si>
  <si>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</si>
  <si>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</si>
  <si>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</si>
  <si>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</si>
  <si>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</si>
  <si>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</si>
  <si>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</si>
  <si>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</si>
  <si>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</si>
  <si>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</si>
  <si>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</si>
  <si>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</si>
  <si>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</si>
  <si>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</si>
  <si>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</si>
  <si>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</si>
  <si>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</si>
  <si>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</si>
  <si>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</si>
  <si>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</si>
  <si>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</si>
  <si>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</si>
  <si>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</si>
  <si>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</si>
  <si>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</si>
  <si>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</si>
  <si>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</si>
  <si>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</si>
  <si>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</si>
  <si>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</si>
  <si>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</si>
  <si>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</si>
  <si>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</si>
  <si>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</si>
  <si>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</si>
  <si>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</si>
  <si>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</si>
  <si>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</si>
  <si>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</si>
  <si>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</si>
  <si>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</si>
  <si>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</si>
  <si>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</si>
  <si>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</si>
  <si>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</si>
  <si>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</si>
  <si>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</si>
  <si>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</si>
  <si>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</si>
  <si>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</si>
  <si>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</si>
  <si>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</si>
  <si>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</si>
  <si>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</si>
  <si>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</si>
  <si>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</si>
  <si>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</si>
  <si>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</si>
  <si>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</si>
  <si>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</si>
  <si>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</si>
  <si>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</si>
  <si>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</si>
  <si>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</si>
  <si>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</si>
  <si>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</si>
  <si>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</si>
  <si>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</si>
  <si>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</si>
  <si>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</si>
  <si>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</si>
  <si>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</si>
  <si>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</si>
  <si>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</si>
  <si>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</si>
  <si>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</si>
  <si>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</si>
  <si>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</si>
  <si>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</si>
  <si>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</si>
  <si>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</si>
  <si>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</si>
  <si>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</si>
  <si>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</si>
  <si>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</si>
  <si>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</si>
  <si>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</si>
  <si>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</si>
  <si>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</si>
  <si>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</si>
  <si>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</si>
  <si>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</si>
  <si>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</si>
  <si>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</si>
  <si>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</si>
  <si>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</si>
  <si>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</si>
  <si>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</si>
  <si>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</si>
  <si>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</si>
  <si>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</si>
  <si>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</si>
  <si>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</si>
  <si>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</si>
  <si>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</si>
  <si>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</si>
  <si>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</si>
  <si>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</si>
  <si>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</si>
  <si>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</si>
  <si>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</si>
  <si>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</si>
  <si>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</si>
  <si>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</si>
  <si>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</si>
  <si>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</si>
  <si>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</si>
  <si>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</si>
  <si>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</si>
  <si>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</si>
  <si>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</si>
  <si>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</si>
  <si>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</si>
  <si>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</si>
  <si>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</si>
  <si>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</si>
  <si>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</si>
  <si>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</si>
  <si>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</si>
  <si>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</si>
  <si>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</si>
  <si>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</si>
  <si>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</si>
  <si>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</si>
  <si>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</si>
  <si>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</si>
  <si>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</si>
  <si>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</si>
  <si>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</si>
  <si>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</si>
  <si>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</si>
  <si>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</si>
  <si>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</si>
  <si>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</si>
  <si>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</si>
  <si>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</si>
  <si>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</si>
  <si>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</si>
  <si>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</si>
  <si>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</si>
  <si>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</si>
  <si>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</si>
  <si>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</si>
  <si>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</si>
  <si>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</si>
  <si>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</si>
  <si>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</si>
  <si>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</si>
  <si>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</si>
  <si>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</si>
  <si>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</si>
  <si>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</si>
  <si>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</si>
  <si>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</si>
  <si>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</si>
  <si>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</si>
  <si>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</si>
  <si>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</si>
  <si>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</si>
  <si>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</si>
  <si>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</si>
  <si>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</si>
  <si>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</si>
  <si>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</si>
  <si>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</si>
  <si>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</si>
  <si>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</si>
  <si>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</si>
  <si>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</si>
  <si>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</si>
  <si>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</si>
  <si>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</si>
  <si>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</si>
  <si>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</si>
  <si>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</si>
  <si>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</si>
  <si>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</si>
  <si>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</si>
  <si>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</si>
  <si>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</si>
  <si>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</si>
  <si>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</si>
  <si>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</si>
  <si>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</si>
  <si>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</si>
  <si>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</si>
  <si>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</si>
  <si>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</si>
  <si>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</si>
  <si>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</si>
  <si>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</si>
  <si>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</si>
  <si>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</si>
  <si>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</si>
  <si>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</si>
  <si>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</si>
  <si>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</si>
  <si>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</si>
  <si>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</si>
  <si>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</si>
  <si>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</si>
  <si>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</si>
  <si>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</si>
  <si>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</si>
  <si>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</si>
  <si>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</si>
  <si>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</si>
  <si>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</si>
  <si>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</si>
  <si>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</si>
  <si>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</si>
  <si>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</si>
  <si>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</si>
  <si>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</si>
  <si>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</si>
  <si>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</si>
  <si>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</si>
  <si>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</si>
  <si>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</si>
  <si>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</si>
  <si>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</si>
  <si>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</si>
  <si>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</si>
  <si>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</si>
  <si>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</si>
  <si>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</si>
  <si>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</si>
  <si>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</si>
  <si>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</si>
  <si>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</si>
  <si>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</si>
  <si>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</si>
  <si>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</si>
  <si>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</si>
  <si>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</si>
  <si>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</si>
  <si>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</si>
  <si>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</si>
  <si>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</si>
  <si>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</si>
  <si>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</si>
  <si>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</si>
  <si>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</si>
  <si>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</si>
  <si>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</si>
  <si>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</si>
  <si>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</si>
  <si>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</si>
  <si>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</si>
  <si>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</si>
  <si>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</si>
  <si>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</si>
  <si>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</si>
  <si>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</si>
  <si>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</si>
  <si>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</si>
  <si>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</si>
  <si>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</si>
  <si>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</si>
  <si>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</si>
  <si>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</si>
  <si>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</si>
  <si>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</si>
  <si>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</si>
  <si>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</si>
  <si>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</si>
  <si>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</si>
  <si>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</si>
  <si>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</si>
  <si>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</si>
  <si>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</si>
  <si>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</si>
  <si>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</si>
  <si>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</si>
  <si>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</si>
  <si>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</si>
  <si>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</si>
  <si>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</si>
  <si>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</si>
  <si>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</si>
  <si>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</si>
  <si>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</si>
  <si>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</si>
  <si>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</si>
  <si>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</si>
  <si>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</si>
  <si>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</si>
  <si>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</si>
  <si>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</si>
  <si>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</si>
  <si>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</si>
  <si>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</si>
  <si>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</si>
  <si>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</si>
  <si>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</si>
  <si>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</si>
  <si>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</si>
  <si>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</si>
  <si>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</si>
  <si>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</si>
  <si>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</si>
  <si>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</si>
  <si>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</si>
  <si>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</si>
  <si>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</si>
  <si>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</si>
  <si>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</si>
  <si>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</si>
  <si>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</si>
  <si>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</si>
  <si>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</si>
  <si>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</si>
  <si>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</si>
  <si>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</si>
  <si>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</si>
  <si>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</si>
  <si>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</si>
  <si>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</si>
  <si>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</si>
  <si>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</si>
  <si>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</si>
  <si>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</si>
  <si>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</si>
  <si>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</si>
  <si>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</si>
  <si>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</si>
  <si>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</si>
  <si>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</si>
  <si>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</si>
  <si>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</si>
  <si>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</si>
  <si>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</si>
  <si>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</si>
  <si>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</si>
  <si>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</si>
  <si>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</si>
  <si>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</si>
  <si>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</si>
  <si>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</si>
  <si>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</si>
  <si>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</si>
  <si>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</si>
  <si>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</si>
  <si>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</si>
  <si>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</si>
  <si>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</si>
  <si>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</si>
  <si>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</si>
  <si>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</si>
  <si>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</si>
  <si>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</si>
  <si>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</si>
  <si>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</si>
  <si>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</si>
  <si>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</si>
  <si>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</si>
  <si>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</si>
  <si>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</si>
  <si>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</si>
  <si>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</si>
  <si>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</si>
  <si>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</si>
  <si>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</si>
  <si>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</si>
  <si>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</si>
  <si>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</si>
  <si>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</si>
  <si>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</si>
  <si>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</si>
  <si>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</si>
  <si>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</si>
  <si>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</si>
  <si>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</si>
  <si>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</si>
  <si>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</si>
  <si>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</si>
  <si>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</si>
  <si>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</si>
  <si>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</si>
  <si>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</si>
  <si>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</si>
  <si>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</si>
  <si>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</si>
  <si>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</si>
  <si>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</si>
  <si>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</si>
  <si>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</si>
  <si>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</si>
  <si>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</si>
  <si>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</si>
  <si>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</si>
  <si>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</si>
  <si>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</si>
  <si>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</si>
  <si>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</si>
  <si>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</si>
  <si>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</si>
  <si>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</si>
  <si>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</si>
  <si>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</si>
  <si>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</si>
  <si>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</si>
  <si>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</si>
  <si>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</si>
  <si>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</si>
  <si>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</si>
  <si>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</si>
  <si>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</si>
  <si>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</si>
  <si>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</si>
  <si>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</si>
  <si>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</si>
  <si>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</si>
  <si>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</si>
  <si>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</si>
  <si>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</si>
  <si>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</si>
  <si>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</si>
  <si>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</si>
  <si>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</si>
  <si>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</si>
  <si>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</si>
  <si>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</si>
  <si>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</si>
  <si>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</si>
  <si>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</si>
  <si>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</si>
  <si>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</si>
  <si>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</si>
  <si>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</si>
  <si>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</si>
  <si>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</si>
  <si>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</si>
  <si>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</si>
  <si>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</si>
  <si>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</si>
  <si>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</si>
  <si>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</si>
  <si>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</si>
  <si>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</si>
  <si>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</si>
  <si>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</si>
  <si>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</si>
  <si>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</si>
  <si>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</si>
  <si>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</si>
  <si>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</si>
  <si>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</si>
  <si>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</si>
  <si>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</si>
  <si>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</si>
  <si>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</si>
  <si>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</si>
  <si>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</si>
  <si>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</si>
  <si>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</si>
  <si>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</si>
  <si>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</si>
  <si>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</si>
  <si>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</si>
  <si>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</si>
  <si>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</si>
  <si>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</si>
  <si>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</si>
  <si>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</si>
  <si>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</si>
  <si>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</si>
  <si>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</si>
  <si>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</si>
  <si>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</si>
  <si>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</si>
  <si>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</si>
  <si>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</si>
  <si>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</si>
  <si>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</si>
  <si>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</si>
  <si>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</si>
  <si>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</si>
  <si>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</si>
  <si>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</si>
  <si>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</si>
  <si>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</si>
  <si>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</si>
  <si>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</si>
  <si>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</si>
  <si>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</si>
  <si>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</si>
  <si>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</si>
  <si>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</si>
  <si>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</si>
  <si>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</si>
  <si>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</si>
  <si>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</si>
  <si>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</si>
  <si>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</si>
  <si>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</si>
  <si>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</si>
  <si>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</si>
  <si>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</si>
  <si>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</si>
  <si>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</si>
  <si>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</si>
  <si>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</si>
  <si>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</si>
  <si>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</si>
  <si>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</si>
  <si>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</si>
  <si>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</si>
  <si>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</si>
  <si>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</si>
  <si>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</si>
  <si>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</si>
  <si>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</si>
  <si>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</si>
  <si>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</si>
  <si>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</si>
  <si>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</si>
  <si>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</si>
  <si>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</si>
  <si>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</si>
  <si>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</si>
  <si>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</si>
  <si>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</si>
  <si>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</si>
  <si>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</si>
  <si>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</si>
  <si>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</si>
  <si>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</si>
  <si>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</si>
  <si>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</si>
  <si>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</si>
  <si>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</si>
  <si>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</si>
  <si>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</si>
  <si>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</si>
  <si>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</si>
  <si>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</si>
  <si>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</si>
  <si>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</si>
  <si>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</si>
  <si>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</si>
  <si>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</si>
  <si>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</si>
  <si>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</si>
  <si>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</si>
  <si>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</si>
  <si>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</si>
  <si>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</si>
  <si>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</si>
  <si>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</si>
  <si>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</si>
  <si>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</si>
  <si>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</si>
  <si>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</si>
  <si>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</si>
  <si>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</si>
  <si>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</si>
  <si>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</si>
  <si>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</si>
  <si>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</si>
  <si>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</si>
  <si>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</si>
  <si>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</si>
  <si>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</si>
  <si>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</si>
  <si>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</si>
  <si>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</si>
  <si>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</si>
  <si>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</si>
  <si>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</si>
  <si>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</si>
  <si>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</si>
  <si>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</si>
  <si>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</si>
  <si>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</si>
  <si>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</si>
  <si>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</si>
  <si>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</si>
  <si>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</si>
  <si>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</si>
  <si>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</si>
  <si>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</si>
  <si>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</si>
  <si>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</si>
  <si>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</si>
  <si>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</si>
  <si>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</si>
  <si>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</si>
  <si>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</si>
  <si>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</si>
  <si>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</si>
  <si>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</si>
  <si>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</si>
  <si>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</si>
  <si>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</si>
  <si>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</si>
  <si>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</si>
  <si>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</si>
  <si>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</si>
  <si>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</si>
  <si>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</si>
  <si>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</si>
  <si>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</si>
  <si>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</si>
  <si>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</si>
  <si>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</si>
  <si>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</si>
  <si>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</si>
  <si>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</si>
  <si>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</si>
  <si>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</si>
  <si>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</si>
  <si>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</si>
  <si>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</si>
  <si>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</si>
  <si>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</si>
  <si>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</si>
  <si>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</si>
  <si>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</si>
  <si>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</si>
  <si>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</si>
  <si>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</si>
  <si>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</si>
  <si>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</si>
  <si>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</si>
  <si>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</si>
  <si>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</si>
  <si>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</si>
  <si>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</si>
  <si>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</si>
  <si>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</si>
  <si>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</si>
  <si>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</si>
  <si>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</si>
  <si>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</si>
  <si>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</si>
  <si>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</si>
  <si>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</si>
  <si>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</si>
  <si>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</si>
  <si>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</si>
  <si>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</si>
  <si>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</si>
  <si>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</si>
  <si>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</si>
  <si>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</si>
  <si>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</si>
  <si>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</si>
  <si>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</si>
  <si>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</si>
  <si>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</si>
  <si>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</si>
  <si>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</si>
  <si>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</si>
  <si>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</si>
  <si>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</si>
  <si>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</si>
  <si>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</si>
  <si>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</si>
  <si>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</si>
  <si>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</si>
  <si>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</si>
  <si>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</si>
  <si>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</si>
  <si>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</si>
  <si>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</si>
  <si>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</si>
  <si>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</si>
  <si>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</si>
  <si>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</si>
  <si>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</si>
  <si>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</si>
  <si>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</si>
  <si>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</si>
  <si>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</si>
  <si>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</si>
  <si>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</si>
  <si>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</si>
  <si>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</si>
  <si>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</si>
  <si>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</si>
  <si>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</si>
  <si>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</si>
  <si>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</si>
  <si>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</si>
  <si>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</si>
  <si>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</si>
  <si>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</si>
  <si>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</si>
  <si>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</si>
  <si>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</si>
  <si>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</si>
  <si>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</si>
  <si>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</si>
  <si>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</si>
  <si>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</si>
  <si>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</si>
  <si>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</si>
  <si>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</si>
  <si>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</si>
  <si>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</si>
  <si>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</si>
  <si>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</si>
  <si>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</si>
  <si>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</si>
  <si>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</si>
  <si>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</si>
  <si>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</si>
  <si>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</si>
  <si>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</si>
  <si>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</si>
  <si>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</si>
  <si>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</si>
  <si>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</si>
  <si>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</si>
  <si>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</si>
  <si>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</si>
  <si>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</si>
  <si>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</si>
  <si>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</si>
  <si>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</si>
  <si>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</si>
  <si>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</si>
  <si>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</si>
  <si>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</si>
  <si>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</si>
  <si>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</si>
  <si>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</si>
  <si>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</si>
  <si>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</si>
  <si>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</si>
  <si>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</si>
  <si>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</si>
  <si>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</si>
  <si>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</si>
  <si>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</si>
  <si>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</si>
  <si>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</si>
  <si>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</si>
  <si>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</si>
  <si>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</si>
  <si>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</si>
  <si>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</si>
  <si>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</si>
  <si>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</si>
  <si>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</si>
  <si>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</si>
  <si>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</si>
  <si>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</si>
  <si>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</si>
  <si>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</si>
  <si>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</si>
  <si>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</si>
  <si>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</si>
  <si>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</si>
  <si>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</si>
  <si>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</si>
  <si>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</si>
  <si>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</si>
  <si>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</si>
  <si>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</si>
  <si>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</si>
  <si>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</si>
  <si>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</si>
  <si>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</si>
  <si>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</si>
  <si>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</si>
  <si>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</si>
  <si>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</si>
  <si>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</si>
  <si>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</si>
  <si>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</si>
  <si>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</si>
  <si>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</si>
  <si>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</si>
  <si>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</si>
  <si>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</si>
  <si>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</si>
  <si>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</si>
  <si>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</si>
  <si>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</si>
  <si>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</si>
  <si>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</si>
  <si>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</si>
  <si>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</si>
  <si>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</si>
  <si>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</si>
  <si>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</si>
  <si>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</si>
  <si>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</si>
  <si>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</si>
  <si>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</si>
  <si>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</si>
  <si>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</si>
  <si>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</si>
  <si>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</si>
  <si>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</si>
  <si>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</si>
  <si>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</si>
  <si>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</si>
  <si>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</si>
  <si>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</si>
  <si>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</si>
  <si>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</si>
  <si>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</si>
  <si>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</si>
  <si>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</si>
  <si>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</si>
  <si>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</si>
  <si>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</si>
  <si>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</si>
  <si>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</si>
  <si>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</si>
  <si>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</si>
  <si>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</si>
  <si>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</si>
  <si>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</si>
  <si>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</si>
  <si>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</si>
  <si>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</si>
  <si>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</si>
  <si>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</si>
  <si>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</si>
  <si>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</si>
  <si>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</si>
  <si>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</si>
  <si>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</si>
  <si>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</si>
  <si>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</si>
  <si>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</si>
  <si>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</si>
  <si>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</si>
  <si>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</si>
  <si>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</si>
  <si>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</si>
  <si>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</si>
  <si>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</si>
  <si>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</si>
  <si>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</si>
  <si>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</si>
  <si>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</si>
  <si>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</si>
  <si>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</si>
  <si>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</si>
  <si>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</si>
  <si>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</si>
  <si>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</si>
  <si>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</si>
  <si>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</si>
  <si>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</si>
  <si>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</si>
  <si>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</si>
  <si>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</si>
  <si>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</si>
  <si>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</si>
  <si>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</si>
  <si>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</si>
  <si>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</si>
  <si>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</si>
  <si>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</si>
  <si>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</si>
  <si>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</si>
  <si>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</si>
  <si>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</si>
  <si>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</si>
  <si>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</si>
  <si>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</si>
  <si>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</si>
  <si>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</si>
  <si>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</si>
  <si>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</si>
  <si>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</si>
  <si>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</si>
  <si>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</si>
  <si>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</si>
  <si>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</si>
  <si>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</si>
  <si>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</si>
  <si>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</si>
  <si>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</si>
  <si>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</si>
  <si>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</si>
  <si>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</si>
  <si>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</si>
  <si>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</si>
  <si>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</si>
  <si>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</si>
  <si>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</si>
  <si>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</si>
  <si>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</si>
  <si>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</si>
  <si>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</si>
  <si>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</si>
  <si>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</si>
  <si>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</si>
  <si>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</si>
  <si>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</si>
  <si>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</si>
  <si>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</si>
  <si>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</si>
  <si>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</si>
  <si>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</si>
  <si>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</si>
  <si>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</si>
  <si>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</si>
  <si>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</si>
  <si>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</si>
  <si>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</si>
  <si>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</si>
  <si>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</si>
  <si>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</si>
  <si>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</si>
  <si>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</si>
  <si>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</si>
  <si>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</si>
  <si>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</si>
  <si>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</si>
  <si>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</si>
  <si>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</si>
  <si>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</si>
  <si>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</si>
  <si>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</si>
  <si>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</si>
  <si>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</si>
  <si>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</si>
  <si>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</si>
  <si>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</si>
  <si>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</si>
  <si>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</si>
  <si>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</si>
  <si>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</si>
  <si>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</si>
  <si>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</si>
  <si>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</si>
  <si>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</si>
  <si>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</si>
  <si>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</si>
  <si>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</si>
  <si>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</si>
  <si>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</si>
  <si>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</si>
  <si>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</si>
  <si>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</si>
  <si>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</si>
  <si>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</si>
  <si>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</si>
  <si>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</si>
  <si>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</si>
  <si>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</si>
  <si>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</si>
  <si>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</si>
  <si>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</si>
  <si>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</si>
  <si>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</si>
  <si>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</si>
  <si>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</si>
  <si>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</si>
  <si>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</si>
  <si>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</si>
  <si>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</si>
  <si>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</si>
  <si>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</si>
  <si>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</si>
  <si>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</si>
  <si>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</si>
  <si>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</si>
  <si>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</si>
  <si>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</si>
  <si>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</si>
  <si>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</si>
  <si>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</si>
  <si>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</si>
  <si>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</si>
  <si>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</si>
  <si>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</si>
  <si>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</si>
  <si>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</si>
  <si>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</si>
  <si>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</si>
  <si>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</si>
  <si>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</si>
  <si>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</si>
  <si>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</si>
  <si>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</si>
  <si>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</si>
  <si>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</si>
  <si>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</si>
  <si>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</si>
  <si>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</si>
  <si>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</si>
  <si>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</si>
  <si>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</si>
  <si>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</si>
  <si>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</si>
  <si>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</si>
  <si>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</si>
  <si>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</si>
  <si>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</si>
  <si>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</si>
  <si>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</si>
  <si>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</si>
  <si>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</si>
  <si>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</si>
  <si>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</si>
  <si>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</si>
  <si>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</si>
  <si>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</si>
  <si>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</si>
  <si>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</si>
  <si>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</si>
  <si>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</si>
  <si>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</si>
  <si>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</si>
  <si>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</si>
  <si>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</si>
  <si>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</si>
  <si>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</si>
  <si>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</si>
  <si>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</si>
  <si>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</si>
  <si>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</si>
  <si>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</si>
  <si>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</si>
  <si>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</si>
  <si>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</si>
  <si>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</si>
  <si>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</si>
  <si>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</si>
  <si>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</si>
  <si>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</si>
  <si>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</si>
  <si>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</si>
  <si>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</si>
  <si>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</si>
  <si>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</si>
  <si>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</si>
  <si>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</si>
  <si>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</si>
  <si>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</si>
  <si>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</si>
  <si>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</si>
  <si>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</si>
  <si>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</si>
  <si>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</si>
  <si>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</si>
  <si>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</si>
  <si>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</si>
  <si>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</si>
  <si>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</si>
  <si>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</si>
  <si>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</si>
  <si>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</si>
  <si>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</si>
  <si>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</si>
  <si>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</si>
  <si>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</si>
  <si>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</si>
  <si>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</si>
  <si>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</si>
  <si>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</si>
  <si>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</si>
  <si>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</si>
  <si>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</si>
  <si>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</si>
  <si>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</si>
  <si>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</si>
  <si>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</si>
  <si>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</si>
  <si>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</si>
  <si>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</si>
  <si>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</si>
  <si>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</si>
  <si>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</si>
  <si>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</si>
  <si>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</si>
  <si>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</si>
  <si>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</si>
  <si>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</si>
  <si>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</si>
  <si>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</si>
  <si>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</si>
  <si>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</si>
  <si>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</si>
  <si>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</si>
  <si>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</si>
  <si>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</si>
  <si>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</si>
  <si>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</si>
  <si>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</si>
  <si>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</si>
  <si>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</si>
  <si>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</si>
  <si>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</si>
  <si>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</si>
  <si>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</si>
  <si>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</si>
  <si>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</si>
  <si>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</si>
  <si>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</si>
  <si>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</si>
  <si>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</si>
  <si>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</si>
  <si>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</si>
  <si>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</si>
  <si>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</si>
  <si>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</si>
  <si>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</si>
  <si>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</si>
  <si>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</si>
  <si>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</si>
  <si>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</si>
  <si>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</si>
  <si>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</si>
  <si>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</si>
  <si>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</si>
  <si>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</si>
  <si>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</si>
  <si>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</si>
  <si>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</si>
  <si>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</si>
  <si>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</si>
  <si>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</si>
  <si>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</si>
  <si>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</si>
  <si>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</si>
  <si>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</si>
  <si>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</si>
  <si>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</si>
  <si>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</si>
  <si>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</si>
  <si>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</si>
  <si>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</si>
  <si>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</si>
  <si>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</si>
  <si>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</si>
  <si>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</si>
  <si>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</si>
  <si>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</si>
  <si>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</si>
  <si>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</si>
  <si>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</si>
  <si>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</si>
  <si>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</si>
  <si>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</si>
  <si>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</si>
  <si>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</si>
  <si>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</si>
  <si>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</si>
  <si>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</si>
  <si>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</si>
  <si>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</si>
  <si>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</si>
  <si>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</si>
  <si>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</si>
  <si>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</si>
  <si>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</si>
  <si>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</si>
  <si>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</si>
  <si>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</si>
  <si>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</si>
  <si>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</si>
  <si>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</si>
  <si>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</si>
  <si>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</si>
  <si>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</si>
  <si>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</si>
  <si>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</si>
  <si>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</si>
  <si>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</si>
  <si>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</si>
  <si>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</si>
  <si>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</si>
  <si>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</si>
  <si>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</si>
  <si>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</si>
  <si>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</si>
  <si>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</si>
  <si>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</si>
  <si>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</si>
  <si>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</si>
  <si>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</si>
  <si>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</si>
  <si>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</si>
  <si>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</si>
  <si>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</si>
  <si>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</si>
  <si>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</si>
  <si>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</si>
  <si>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</si>
  <si>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</si>
  <si>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</si>
  <si>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</si>
  <si>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</si>
  <si>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</si>
  <si>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</si>
  <si>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</si>
  <si>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</si>
  <si>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</si>
  <si>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</si>
  <si>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</si>
  <si>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</si>
  <si>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</si>
  <si>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</si>
  <si>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</si>
  <si>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</si>
  <si>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</si>
  <si>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</si>
  <si>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</si>
  <si>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</si>
  <si>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</si>
  <si>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</si>
  <si>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</si>
  <si>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</si>
  <si>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</si>
  <si>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</si>
  <si>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</si>
  <si>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</si>
  <si>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</si>
  <si>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</si>
  <si>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</si>
  <si>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</si>
  <si>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</si>
  <si>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</si>
  <si>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</si>
  <si>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</si>
  <si>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</si>
  <si>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</si>
  <si>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</si>
  <si>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</si>
  <si>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</si>
  <si>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</si>
  <si>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</si>
  <si>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</si>
  <si>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</si>
  <si>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</si>
  <si>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</si>
  <si>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</si>
  <si>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</si>
  <si>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</si>
  <si>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</si>
  <si>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</si>
  <si>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</si>
  <si>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</si>
  <si>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</si>
  <si>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</si>
  <si>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</si>
  <si>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</si>
  <si>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</si>
  <si>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</si>
  <si>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</si>
  <si>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</si>
  <si>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</si>
  <si>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</si>
  <si>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</si>
  <si>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</si>
  <si>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</si>
  <si>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</si>
  <si>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</si>
  <si>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</si>
  <si>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</si>
  <si>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</si>
  <si>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</si>
  <si>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</si>
  <si>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</si>
  <si>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</si>
  <si>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</si>
  <si>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</si>
  <si>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</si>
  <si>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</si>
  <si>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</si>
  <si>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</si>
  <si>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</si>
  <si>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</si>
  <si>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</si>
  <si>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</si>
  <si>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</si>
  <si>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</si>
  <si>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</si>
  <si>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</si>
  <si>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</si>
  <si>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</si>
  <si>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</si>
  <si>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</si>
  <si>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</si>
  <si>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</si>
  <si>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</si>
  <si>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</si>
  <si>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</si>
  <si>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</si>
  <si>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</si>
  <si>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</si>
  <si>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</si>
  <si>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</si>
  <si>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</si>
  <si>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</si>
  <si>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</si>
  <si>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</si>
  <si>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</si>
  <si>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</si>
  <si>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</si>
  <si>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</si>
  <si>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</si>
  <si>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</si>
  <si>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</si>
  <si>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</si>
  <si>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</si>
  <si>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</si>
  <si>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</si>
  <si>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</si>
  <si>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</si>
  <si>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</si>
  <si>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</si>
  <si>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</si>
  <si>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</si>
  <si>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</si>
  <si>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</si>
  <si>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</si>
  <si>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</si>
  <si>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</si>
  <si>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</si>
  <si>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</si>
  <si>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</si>
  <si>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</si>
  <si>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</si>
  <si>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</si>
  <si>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</si>
  <si>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</si>
  <si>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</si>
  <si>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</si>
  <si>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</si>
  <si>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</si>
  <si>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</si>
  <si>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</si>
  <si>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</si>
  <si>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</si>
  <si>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</si>
  <si>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</si>
  <si>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</si>
  <si>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</si>
  <si>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</si>
  <si>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</si>
  <si>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</si>
  <si>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</si>
  <si>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</si>
  <si>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</si>
  <si>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</si>
  <si>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</si>
  <si>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</si>
  <si>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</si>
  <si>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</si>
  <si>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</si>
  <si>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</si>
  <si>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</si>
  <si>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</si>
  <si>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</si>
  <si>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</si>
  <si>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</si>
  <si>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</si>
  <si>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</si>
  <si>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</si>
  <si>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</si>
  <si>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</si>
  <si>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</si>
  <si>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</si>
  <si>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</si>
  <si>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</si>
  <si>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</si>
  <si>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</si>
  <si>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</si>
  <si>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</si>
  <si>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</si>
  <si>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</si>
  <si>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</si>
  <si>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</si>
  <si>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</si>
  <si>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</si>
  <si>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</si>
  <si>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</si>
  <si>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</si>
  <si>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</si>
  <si>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</si>
  <si>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</si>
  <si>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</si>
  <si>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</si>
  <si>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</si>
  <si>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</si>
  <si>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</si>
  <si>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</si>
  <si>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</si>
  <si>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</si>
  <si>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</si>
  <si>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</si>
  <si>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</si>
  <si>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</si>
  <si>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</si>
  <si>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</si>
  <si>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</si>
  <si>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</si>
  <si>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</si>
  <si>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</si>
  <si>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</si>
  <si>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</si>
  <si>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</si>
  <si>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</si>
  <si>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</si>
  <si>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</si>
  <si>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</si>
  <si>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</si>
  <si>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</si>
  <si>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</si>
  <si>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</si>
  <si>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</si>
  <si>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</si>
  <si>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</si>
  <si>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</si>
  <si>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</si>
  <si>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</si>
  <si>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</si>
  <si>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</si>
  <si>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</si>
  <si>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</si>
  <si>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</si>
  <si>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</si>
  <si>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</si>
  <si>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</si>
  <si>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</si>
  <si>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</si>
  <si>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</si>
  <si>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</si>
  <si>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</si>
  <si>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</si>
  <si>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</si>
  <si>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</si>
  <si>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</si>
  <si>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</si>
  <si>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</si>
  <si>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</si>
  <si>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</si>
  <si>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</si>
  <si>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</si>
  <si>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</si>
  <si>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</si>
  <si>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</si>
  <si>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</si>
  <si>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</si>
  <si>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</si>
  <si>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</si>
  <si>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</si>
  <si>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</si>
  <si>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</si>
  <si>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</si>
  <si>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</si>
  <si>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</si>
  <si>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</si>
  <si>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</si>
  <si>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</si>
  <si>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</si>
  <si>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</si>
  <si>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</si>
  <si>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</si>
  <si>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</si>
  <si>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</si>
  <si>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</si>
  <si>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</si>
  <si>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</si>
  <si>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</si>
  <si>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</si>
  <si>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</si>
  <si>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</si>
  <si>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</si>
  <si>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</si>
  <si>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</si>
  <si>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</si>
  <si>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</si>
  <si>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</si>
  <si>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</si>
  <si>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</si>
  <si>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</si>
  <si>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</si>
  <si>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</si>
  <si>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</si>
  <si>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</si>
  <si>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</si>
  <si>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</si>
  <si>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</si>
  <si>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</si>
  <si>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</si>
  <si>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</si>
  <si>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</si>
  <si>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</si>
  <si>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</si>
  <si>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</si>
  <si>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</si>
  <si>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</si>
  <si>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</si>
  <si>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</si>
  <si>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</si>
  <si>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</si>
  <si>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</si>
  <si>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</si>
  <si>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</si>
  <si>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</si>
  <si>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</si>
  <si>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</si>
  <si>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</si>
  <si>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</si>
  <si>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</si>
  <si>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</si>
  <si>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</si>
  <si>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</si>
  <si>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</si>
  <si>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</si>
  <si>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</si>
  <si>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</si>
  <si>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</si>
  <si>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</si>
  <si>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</si>
  <si>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</si>
  <si>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</si>
  <si>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</si>
  <si>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</si>
  <si>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</si>
  <si>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</si>
  <si>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</si>
  <si>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</si>
  <si>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</si>
  <si>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</si>
  <si>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</si>
  <si>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</si>
  <si>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</si>
  <si>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</si>
  <si>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</si>
  <si>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</si>
  <si>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</si>
  <si>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</si>
  <si>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</si>
  <si>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</si>
  <si>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</si>
  <si>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</si>
  <si>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</si>
  <si>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</si>
  <si>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</si>
  <si>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</si>
  <si>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</si>
  <si>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</si>
  <si>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</si>
  <si>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</si>
  <si>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</si>
  <si>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</si>
  <si>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</si>
  <si>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</si>
  <si>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</si>
  <si>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</si>
  <si>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</si>
  <si>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</si>
  <si>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</si>
  <si>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</si>
  <si>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</si>
  <si>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</si>
  <si>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</si>
  <si>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</si>
  <si>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</si>
  <si>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</si>
  <si>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</si>
  <si>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</si>
  <si>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</si>
  <si>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</si>
  <si>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</si>
  <si>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</si>
  <si>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</si>
  <si>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</si>
  <si>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</si>
  <si>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</si>
  <si>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</si>
  <si>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</si>
  <si>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</si>
  <si>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</si>
  <si>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</si>
  <si>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</si>
  <si>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</si>
  <si>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</si>
  <si>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</si>
  <si>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</si>
  <si>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</si>
  <si>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</si>
  <si>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</si>
  <si>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</si>
  <si>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</si>
  <si>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</si>
  <si>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</si>
  <si>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</si>
  <si>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</si>
  <si>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</si>
  <si>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</si>
  <si>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</si>
  <si>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</si>
  <si>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</si>
  <si>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</si>
  <si>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</si>
  <si>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</si>
  <si>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</si>
  <si>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</si>
  <si>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</si>
  <si>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</si>
  <si>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</si>
  <si>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</si>
  <si>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</si>
  <si>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</si>
  <si>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</si>
  <si>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</si>
  <si>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</si>
  <si>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</si>
  <si>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</si>
  <si>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</si>
  <si>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</si>
  <si>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</si>
  <si>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</si>
  <si>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</si>
  <si>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</si>
  <si>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</si>
  <si>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</si>
  <si>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</si>
  <si>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</si>
  <si>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</si>
  <si>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</si>
  <si>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</si>
  <si>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</si>
  <si>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</si>
  <si>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</si>
  <si>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</si>
  <si>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</si>
  <si>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</si>
  <si>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</si>
  <si>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</si>
  <si>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</si>
  <si>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</si>
  <si>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</si>
  <si>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</si>
  <si>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</si>
  <si>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</si>
  <si>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</si>
  <si>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</si>
  <si>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</si>
  <si>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</si>
  <si>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</si>
  <si>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</si>
  <si>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</si>
  <si>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</si>
  <si>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</si>
  <si>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</si>
  <si>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</si>
  <si>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</si>
  <si>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</si>
  <si>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</si>
  <si>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</si>
  <si>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</si>
  <si>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</si>
  <si>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</si>
  <si>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</si>
  <si>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</si>
  <si>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</si>
  <si>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</si>
  <si>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</si>
  <si>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</si>
  <si>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</si>
  <si>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</si>
  <si>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</si>
  <si>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</si>
  <si>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</si>
  <si>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</si>
  <si>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</si>
  <si>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</si>
  <si>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</si>
  <si>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</si>
  <si>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</si>
  <si>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</si>
  <si>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</si>
  <si>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</si>
  <si>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</si>
  <si>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</si>
  <si>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</si>
  <si>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</si>
  <si>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</si>
  <si>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</si>
  <si>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</si>
  <si>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</si>
  <si>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</si>
  <si>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</si>
  <si>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</si>
  <si>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</si>
  <si>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</si>
  <si>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</si>
  <si>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</si>
  <si>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</si>
  <si>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</si>
  <si>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</si>
  <si>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</si>
  <si>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</si>
  <si>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</si>
  <si>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</si>
  <si>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</si>
  <si>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</si>
  <si>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</si>
  <si>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</si>
  <si>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</si>
  <si>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</si>
  <si>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</si>
  <si>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</si>
  <si>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</si>
  <si>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</si>
  <si>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</si>
  <si>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</si>
  <si>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</si>
  <si>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</si>
  <si>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</si>
  <si>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</si>
  <si>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</si>
  <si>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</si>
  <si>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</si>
  <si>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</si>
  <si>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</si>
  <si>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</si>
  <si>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</si>
  <si>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</si>
  <si>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</si>
  <si>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</si>
  <si>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</si>
  <si>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</si>
  <si>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</si>
  <si>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</si>
  <si>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</si>
  <si>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</si>
  <si>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</si>
  <si>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</si>
  <si>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</si>
  <si>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</si>
  <si>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</si>
  <si>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</si>
  <si>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</si>
  <si>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</si>
  <si>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</si>
  <si>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</si>
  <si>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</si>
  <si>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</si>
  <si>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</si>
  <si>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</si>
  <si>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</si>
  <si>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</si>
  <si>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</si>
  <si>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</si>
  <si>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</si>
  <si>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</si>
  <si>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</si>
  <si>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</si>
  <si>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</si>
  <si>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</si>
  <si>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</si>
  <si>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</si>
  <si>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</si>
  <si>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</si>
  <si>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</si>
  <si>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</si>
  <si>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</si>
  <si>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</si>
  <si>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</si>
  <si>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</si>
  <si>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</si>
  <si>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</si>
  <si>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</si>
  <si>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</si>
  <si>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</si>
  <si>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</si>
  <si>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</si>
  <si>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</si>
  <si>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</si>
  <si>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</si>
  <si>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</si>
  <si>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</si>
  <si>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</si>
  <si>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</si>
  <si>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</si>
  <si>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</si>
  <si>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</si>
  <si>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</si>
  <si>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</si>
  <si>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</si>
  <si>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</si>
  <si>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</si>
  <si>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</si>
  <si>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</si>
  <si>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</si>
  <si>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</si>
  <si>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</si>
  <si>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</si>
  <si>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</si>
  <si>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</si>
  <si>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</si>
  <si>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</si>
  <si>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</si>
  <si>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</si>
  <si>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</si>
  <si>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</si>
  <si>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</si>
  <si>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</si>
  <si>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</si>
  <si>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</si>
  <si>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</si>
  <si>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</si>
  <si>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</si>
  <si>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</si>
  <si>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</si>
  <si>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</si>
  <si>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</si>
  <si>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</si>
  <si>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</si>
  <si>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</si>
  <si>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</si>
  <si>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</si>
  <si>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</si>
  <si>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</si>
  <si>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</si>
  <si>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</si>
  <si>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</si>
  <si>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</si>
  <si>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</si>
  <si>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</si>
  <si>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</si>
  <si>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</si>
  <si>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</si>
  <si>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</si>
  <si>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</si>
  <si>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</si>
  <si>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</si>
  <si>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</si>
  <si>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</si>
  <si>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</si>
  <si>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</si>
  <si>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</si>
  <si>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</si>
  <si>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</si>
  <si>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</si>
  <si>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</si>
  <si>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</si>
  <si>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</si>
  <si>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</si>
  <si>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</si>
  <si>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</si>
  <si>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</si>
  <si>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</si>
  <si>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</si>
  <si>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</si>
  <si>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</si>
  <si>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</si>
  <si>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</si>
  <si>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</si>
  <si>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</si>
  <si>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</si>
  <si>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</si>
  <si>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</si>
  <si>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</si>
  <si>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</si>
  <si>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</si>
  <si>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</si>
  <si>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</si>
  <si>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</si>
  <si>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</si>
  <si>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</si>
  <si>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</si>
  <si>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</si>
  <si>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</si>
  <si>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</si>
  <si>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</si>
  <si>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</si>
  <si>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</si>
  <si>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</si>
  <si>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</si>
  <si>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</si>
  <si>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</si>
  <si>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</si>
  <si>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</si>
  <si>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</si>
  <si>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</si>
  <si>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</si>
  <si>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</si>
  <si>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</si>
  <si>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</si>
  <si>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</si>
  <si>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</si>
  <si>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</si>
  <si>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</si>
  <si>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</si>
  <si>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</si>
  <si>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</si>
  <si>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</si>
  <si>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</si>
  <si>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</si>
  <si>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</si>
  <si>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</si>
  <si>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</si>
  <si>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</si>
  <si>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</si>
  <si>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</si>
  <si>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</si>
  <si>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</si>
  <si>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</si>
  <si>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</si>
  <si>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</si>
  <si>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</si>
  <si>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</si>
  <si>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</si>
  <si>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</si>
  <si>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</si>
  <si>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</si>
  <si>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</si>
  <si>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</si>
  <si>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</si>
  <si>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</si>
  <si>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</si>
  <si>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</si>
  <si>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</si>
  <si>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</si>
  <si>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</si>
  <si>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</si>
  <si>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</si>
  <si>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</si>
  <si>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</si>
  <si>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</si>
  <si>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</si>
  <si>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</si>
  <si>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</si>
  <si>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</si>
  <si>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</si>
  <si>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</si>
  <si>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</si>
  <si>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</si>
  <si>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</si>
  <si>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</si>
  <si>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</si>
  <si>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</si>
  <si>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</si>
  <si>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</si>
  <si>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</si>
  <si>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</si>
  <si>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</si>
  <si>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</si>
  <si>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</si>
  <si>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</si>
  <si>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</si>
  <si>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</si>
  <si>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</si>
  <si>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</si>
  <si>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</si>
  <si>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</si>
  <si>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</si>
  <si>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</si>
  <si>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</si>
  <si>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</si>
  <si>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</si>
  <si>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</si>
  <si>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</si>
  <si>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</si>
  <si>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</si>
  <si>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</si>
  <si>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</si>
  <si>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</si>
  <si>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</si>
  <si>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</si>
  <si>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</si>
  <si>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</si>
  <si>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</si>
  <si>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</si>
  <si>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</si>
  <si>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</si>
  <si>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</si>
  <si>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</si>
  <si>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</si>
  <si>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</si>
  <si>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</si>
  <si>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</si>
  <si>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</si>
  <si>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</si>
  <si>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</si>
  <si>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</si>
  <si>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</si>
  <si>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</si>
  <si>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</si>
  <si>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</si>
  <si>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</si>
  <si>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</si>
  <si>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</si>
  <si>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</si>
  <si>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</si>
  <si>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</si>
  <si>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</si>
  <si>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</si>
  <si>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</si>
  <si>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</si>
  <si>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</si>
  <si>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</si>
  <si>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</si>
  <si>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</si>
  <si>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</si>
  <si>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</si>
  <si>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</si>
  <si>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</si>
  <si>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</si>
  <si>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</si>
  <si>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</si>
  <si>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</si>
  <si>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</si>
  <si>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</si>
  <si>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</si>
  <si>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</si>
  <si>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</si>
  <si>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</si>
  <si>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</si>
  <si>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</si>
  <si>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</si>
  <si>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</si>
  <si>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</si>
  <si>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</si>
  <si>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</si>
  <si>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</si>
  <si>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</si>
  <si>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</si>
  <si>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</si>
  <si>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</si>
  <si>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</si>
  <si>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</si>
  <si>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</si>
  <si>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</si>
  <si>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</si>
  <si>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</si>
  <si>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</si>
  <si>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</si>
  <si>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</si>
  <si>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</si>
  <si>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</si>
  <si>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</si>
  <si>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</si>
  <si>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</si>
  <si>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</si>
  <si>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</si>
  <si>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</si>
  <si>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</si>
  <si>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</si>
  <si>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</si>
  <si>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</si>
  <si>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</si>
  <si>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</si>
  <si>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</si>
  <si>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</si>
  <si>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</si>
  <si>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</si>
  <si>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</si>
  <si>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</si>
  <si>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</si>
  <si>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</si>
  <si>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</si>
  <si>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</si>
  <si>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</si>
  <si>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</si>
  <si>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</si>
  <si>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</si>
  <si>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</si>
  <si>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</si>
  <si>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</si>
  <si>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</si>
  <si>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</si>
  <si>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</si>
  <si>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</si>
  <si>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</si>
  <si>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</si>
  <si>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</si>
  <si>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</si>
  <si>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</si>
  <si>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</si>
  <si>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</si>
  <si>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</si>
  <si>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</si>
  <si>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</si>
  <si>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</si>
  <si>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</si>
  <si>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</si>
  <si>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</si>
  <si>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</si>
  <si>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</si>
  <si>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</si>
  <si>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</si>
  <si>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</si>
  <si>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</si>
  <si>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</si>
  <si>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</si>
  <si>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</si>
  <si>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</si>
  <si>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</si>
  <si>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</si>
  <si>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</si>
  <si>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</si>
  <si>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</si>
  <si>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</si>
  <si>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</si>
  <si>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</si>
  <si>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</si>
  <si>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</si>
  <si>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</si>
  <si>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</si>
  <si>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</si>
  <si>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</si>
  <si>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</si>
  <si>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</si>
  <si>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</si>
  <si>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</si>
  <si>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</si>
  <si>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</si>
  <si>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</si>
  <si>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</si>
  <si>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</si>
  <si>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</si>
  <si>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</si>
  <si>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</si>
  <si>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</si>
  <si>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</si>
  <si>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</si>
  <si>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</si>
  <si>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</si>
  <si>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</si>
  <si>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</si>
  <si>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</si>
  <si>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</si>
  <si>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</si>
  <si>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</si>
  <si>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</si>
  <si>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</si>
  <si>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</si>
  <si>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</si>
  <si>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</si>
  <si>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</si>
  <si>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</si>
  <si>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</si>
  <si>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</si>
  <si>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</si>
  <si>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</si>
  <si>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</si>
  <si>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</si>
  <si>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</si>
  <si>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</si>
  <si>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</si>
  <si>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</si>
  <si>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</si>
  <si>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</si>
  <si>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</si>
  <si>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</si>
  <si>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</si>
  <si>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</si>
  <si>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</si>
  <si>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</si>
  <si>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</si>
  <si>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</si>
  <si>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</si>
  <si>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</si>
  <si>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</si>
  <si>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</si>
  <si>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</si>
  <si>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</si>
  <si>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</si>
  <si>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</si>
  <si>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</si>
  <si>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</si>
  <si>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</si>
  <si>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</si>
  <si>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</si>
  <si>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</si>
  <si>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</si>
  <si>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</si>
  <si>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</si>
  <si>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</si>
  <si>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</si>
  <si>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</si>
  <si>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</si>
  <si>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</si>
  <si>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</si>
  <si>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</si>
  <si>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</si>
  <si>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</si>
  <si>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</si>
  <si>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</si>
  <si>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</si>
  <si>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</si>
  <si>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</si>
  <si>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</si>
  <si>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</si>
  <si>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</si>
  <si>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</si>
  <si>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</si>
  <si>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</si>
  <si>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</si>
  <si>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</si>
  <si>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</si>
  <si>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</si>
  <si>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</si>
  <si>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</si>
  <si>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</si>
  <si>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</si>
  <si>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</si>
  <si>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</si>
  <si>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</si>
  <si>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</si>
  <si>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</si>
  <si>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</si>
  <si>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</si>
  <si>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</si>
  <si>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</si>
  <si>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</si>
  <si>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</si>
  <si>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</si>
  <si>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</si>
  <si>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</si>
  <si>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</si>
  <si>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</si>
  <si>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</si>
  <si>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</si>
  <si>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</si>
  <si>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</si>
  <si>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</si>
  <si>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</si>
  <si>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</si>
  <si>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</si>
  <si>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</si>
  <si>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</si>
  <si>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</si>
  <si>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</si>
  <si>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</si>
  <si>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</si>
  <si>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</si>
  <si>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</si>
  <si>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</si>
  <si>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</si>
  <si>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</si>
  <si>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</si>
  <si>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</si>
  <si>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</si>
  <si>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</si>
  <si>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</si>
  <si>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</si>
  <si>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</si>
  <si>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</si>
  <si>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</si>
  <si>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</si>
  <si>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</si>
  <si>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</si>
  <si>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</si>
  <si>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</si>
  <si>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</si>
  <si>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</si>
  <si>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</si>
  <si>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</si>
  <si>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</si>
  <si>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</si>
  <si>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</si>
  <si>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</si>
  <si>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</si>
  <si>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</si>
  <si>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</si>
  <si>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</si>
  <si>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</si>
  <si>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</si>
  <si>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</si>
  <si>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</si>
  <si>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</si>
  <si>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</si>
  <si>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</si>
  <si>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</si>
  <si>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</si>
  <si>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</si>
  <si>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</si>
  <si>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</si>
  <si>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</si>
  <si>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</si>
  <si>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</si>
  <si>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</si>
  <si>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</si>
  <si>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</si>
  <si>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</si>
  <si>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</si>
  <si>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</si>
  <si>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</si>
  <si>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</si>
  <si>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</si>
  <si>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</si>
  <si>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</si>
  <si>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</si>
  <si>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</si>
  <si>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</si>
  <si>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</si>
  <si>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</si>
  <si>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</si>
  <si>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</si>
  <si>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</si>
  <si>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</si>
  <si>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</si>
  <si>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</si>
  <si>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</si>
  <si>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</si>
  <si>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</si>
  <si>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</si>
  <si>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</si>
  <si>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</si>
  <si>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</si>
  <si>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</si>
  <si>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</si>
  <si>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</si>
  <si>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</si>
  <si>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</si>
  <si>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</si>
  <si>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</si>
  <si>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</si>
  <si>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</si>
  <si>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</si>
  <si>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</si>
  <si>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</si>
  <si>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</si>
  <si>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</si>
  <si>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</si>
  <si>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</si>
  <si>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</si>
  <si>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</si>
  <si>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</si>
  <si>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</si>
  <si>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</si>
  <si>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</si>
  <si>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</si>
  <si>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</si>
  <si>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</si>
  <si>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</si>
  <si>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</si>
  <si>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</si>
  <si>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</si>
  <si>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</si>
  <si>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</si>
  <si>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</si>
  <si>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</si>
  <si>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</si>
  <si>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</si>
  <si>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</si>
  <si>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</si>
  <si>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</si>
  <si>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</si>
  <si>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</si>
  <si>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</si>
  <si>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</si>
  <si>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</si>
  <si>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</si>
  <si>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</si>
  <si>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</si>
  <si>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</si>
  <si>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</si>
  <si>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</si>
  <si>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</si>
  <si>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</si>
  <si>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</si>
  <si>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</si>
  <si>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</si>
  <si>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</si>
  <si>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</si>
  <si>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</si>
  <si>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</si>
  <si>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</si>
  <si>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</si>
  <si>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</si>
  <si>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</si>
  <si>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</si>
  <si>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</si>
  <si>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</si>
  <si>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</si>
  <si>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</si>
  <si>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</si>
  <si>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</si>
  <si>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</si>
  <si>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</si>
  <si>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</si>
  <si>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</si>
  <si>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</si>
  <si>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</si>
  <si>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</si>
  <si>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</si>
  <si>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</si>
  <si>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</si>
  <si>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</si>
  <si>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</si>
  <si>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</si>
  <si>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</si>
  <si>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</si>
  <si>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</si>
  <si>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</si>
  <si>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</si>
  <si>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</si>
  <si>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</si>
  <si>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</si>
  <si>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</si>
  <si>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</si>
  <si>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</si>
  <si>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</si>
  <si>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</si>
  <si>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</si>
  <si>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</si>
  <si>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</si>
  <si>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</si>
  <si>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</si>
  <si>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</si>
  <si>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</si>
  <si>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</si>
  <si>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</si>
  <si>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</si>
  <si>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</si>
  <si>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</si>
  <si>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</si>
  <si>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</si>
  <si>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</si>
  <si>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</si>
  <si>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</si>
  <si>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</si>
  <si>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</si>
  <si>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</si>
  <si>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</si>
  <si>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</si>
  <si>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</si>
  <si>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</si>
  <si>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</si>
  <si>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</si>
  <si>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</si>
  <si>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</si>
  <si>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</si>
  <si>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</si>
  <si>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</si>
  <si>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</si>
  <si>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</si>
  <si>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</si>
  <si>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</si>
  <si>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</si>
  <si>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</si>
  <si>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</si>
  <si>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</si>
  <si>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</si>
  <si>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</si>
  <si>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</si>
  <si>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</si>
  <si>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</si>
  <si>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</si>
  <si>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</si>
  <si>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</si>
  <si>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</si>
  <si>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</si>
  <si>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</si>
  <si>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</si>
  <si>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</si>
  <si>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</si>
  <si>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</si>
  <si>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</si>
  <si>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</si>
  <si>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</si>
  <si>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</si>
  <si>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</si>
  <si>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</si>
  <si>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</si>
  <si>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</si>
  <si>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</si>
  <si>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</si>
  <si>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</si>
  <si>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</si>
  <si>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</si>
  <si>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</si>
  <si>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</si>
  <si>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</si>
  <si>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</si>
  <si>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</si>
  <si>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</si>
  <si>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</si>
  <si>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</si>
  <si>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</si>
  <si>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</si>
  <si>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</si>
  <si>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</si>
  <si>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</si>
  <si>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</si>
  <si>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</si>
  <si>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</si>
  <si>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</si>
  <si>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</si>
  <si>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</si>
  <si>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</si>
  <si>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</si>
  <si>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</si>
  <si>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</si>
  <si>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</si>
  <si>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</si>
  <si>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</si>
  <si>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</si>
  <si>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</si>
  <si>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</si>
  <si>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</si>
  <si>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</si>
  <si>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</si>
  <si>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</si>
  <si>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</si>
  <si>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</si>
  <si>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</si>
  <si>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</si>
  <si>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</si>
  <si>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</si>
  <si>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</si>
  <si>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</si>
  <si>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</si>
  <si>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</si>
  <si>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</si>
  <si>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</si>
  <si>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</si>
  <si>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</si>
  <si>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</si>
  <si>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</si>
  <si>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</si>
  <si>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</si>
  <si>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</si>
  <si>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</si>
  <si>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</si>
  <si>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</si>
  <si>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</si>
  <si>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</si>
  <si>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</si>
  <si>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</si>
  <si>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</si>
  <si>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</si>
  <si>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</si>
  <si>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</si>
  <si>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</si>
  <si>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</si>
  <si>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</si>
  <si>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</si>
  <si>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</si>
  <si>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</si>
  <si>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</si>
  <si>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</si>
  <si>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</si>
  <si>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</si>
  <si>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</si>
  <si>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</si>
  <si>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</si>
  <si>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</si>
  <si>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</si>
  <si>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</si>
  <si>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</si>
  <si>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</si>
  <si>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</si>
  <si>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</si>
  <si>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</si>
  <si>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</si>
  <si>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</si>
  <si>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</si>
  <si>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</si>
  <si>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</si>
  <si>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</si>
  <si>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</si>
  <si>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</si>
  <si>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</si>
  <si>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</si>
  <si>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</si>
  <si>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</si>
  <si>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</si>
  <si>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</si>
  <si>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</si>
  <si>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</si>
  <si>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</si>
  <si>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</si>
  <si>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</si>
  <si>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</si>
  <si>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</si>
  <si>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</si>
  <si>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</si>
  <si>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</si>
  <si>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</si>
  <si>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</si>
  <si>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</si>
  <si>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</si>
  <si>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</si>
  <si>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</si>
  <si>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</si>
  <si>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</si>
  <si>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</si>
  <si>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</si>
  <si>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</si>
  <si>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</si>
  <si>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</si>
  <si>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</si>
  <si>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</si>
  <si>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</si>
  <si>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</si>
  <si>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</si>
  <si>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</si>
  <si>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</si>
  <si>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</si>
  <si>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</si>
  <si>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</si>
  <si>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</si>
  <si>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</si>
  <si>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</si>
  <si>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</si>
  <si>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</si>
  <si>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</si>
  <si>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</si>
  <si>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</si>
  <si>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</si>
  <si>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</si>
  <si>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</si>
  <si>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</si>
  <si>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</si>
  <si>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</si>
  <si>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</si>
  <si>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</si>
  <si>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</si>
  <si>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</si>
  <si>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</si>
  <si>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</si>
  <si>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</si>
  <si>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</si>
  <si>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</si>
  <si>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</si>
  <si>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</si>
  <si>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</si>
  <si>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</si>
  <si>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</si>
  <si>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</si>
  <si>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</si>
  <si>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</si>
  <si>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</si>
  <si>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</si>
  <si>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</si>
  <si>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</si>
  <si>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</si>
  <si>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</si>
  <si>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</si>
  <si>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</si>
  <si>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</si>
  <si>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</si>
  <si>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</si>
  <si>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</si>
  <si>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</si>
  <si>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</si>
  <si>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</si>
  <si>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</si>
  <si>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</si>
  <si>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</si>
  <si>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</si>
  <si>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</si>
  <si>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</si>
  <si>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</si>
  <si>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</si>
  <si>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</si>
  <si>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</si>
  <si>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</si>
  <si>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</si>
  <si>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</si>
  <si>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</si>
  <si>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</si>
  <si>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</si>
  <si>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</si>
  <si>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</si>
  <si>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</si>
  <si>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</si>
  <si>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</si>
  <si>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</si>
  <si>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</si>
  <si>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</si>
  <si>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</si>
  <si>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</si>
  <si>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</si>
  <si>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</si>
  <si>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</si>
  <si>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</si>
  <si>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</si>
  <si>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</si>
  <si>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</si>
  <si>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</si>
  <si>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</si>
  <si>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</si>
  <si>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</si>
  <si>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</si>
  <si>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</si>
  <si>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</si>
  <si>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</si>
  <si>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</si>
  <si>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</si>
  <si>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</si>
  <si>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</si>
  <si>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</si>
  <si>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</si>
  <si>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</si>
  <si>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</si>
  <si>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</si>
  <si>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</si>
  <si>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</si>
  <si>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</si>
  <si>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</si>
  <si>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</si>
  <si>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</si>
  <si>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</si>
  <si>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</si>
  <si>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</si>
  <si>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</si>
  <si>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</si>
  <si>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</si>
  <si>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</si>
  <si>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</si>
  <si>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</si>
  <si>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</si>
  <si>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</si>
  <si>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</si>
  <si>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</si>
  <si>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</si>
  <si>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</si>
  <si>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</si>
  <si>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</si>
  <si>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</si>
  <si>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</si>
  <si>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</si>
  <si>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</si>
  <si>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</si>
  <si>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</si>
  <si>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</si>
  <si>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</si>
  <si>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</si>
  <si>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</si>
  <si>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</si>
  <si>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</si>
  <si>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</si>
  <si>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</si>
  <si>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</si>
  <si>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</si>
  <si>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</si>
  <si>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</si>
  <si>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</si>
  <si>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</si>
  <si>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</si>
  <si>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</si>
  <si>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</si>
  <si>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</si>
  <si>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</si>
  <si>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</si>
  <si>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</si>
  <si>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</si>
  <si>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</si>
  <si>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</si>
  <si>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</si>
  <si>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</si>
  <si>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</si>
  <si>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</si>
  <si>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</si>
  <si>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</si>
  <si>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</si>
  <si>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</si>
  <si>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</si>
  <si>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</si>
  <si>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</si>
  <si>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</si>
  <si>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</si>
  <si>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</si>
  <si>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</si>
  <si>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</si>
  <si>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</si>
  <si>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</si>
  <si>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</si>
  <si>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</si>
  <si>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</si>
  <si>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</si>
  <si>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</si>
  <si>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</si>
  <si>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</si>
  <si>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</si>
  <si>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</si>
  <si>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</si>
  <si>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</si>
  <si>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</si>
  <si>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</si>
  <si>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</si>
  <si>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</si>
  <si>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</si>
  <si>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</si>
  <si>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</si>
  <si>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</si>
  <si>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</si>
  <si>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</si>
  <si>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</si>
  <si>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</si>
  <si>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</si>
  <si>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</si>
  <si>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</si>
  <si>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</si>
  <si>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</si>
  <si>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</si>
  <si>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</si>
  <si>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</si>
  <si>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</si>
  <si>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</si>
  <si>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</si>
  <si>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</si>
  <si>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</si>
  <si>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</si>
  <si>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</si>
  <si>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</si>
  <si>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</si>
  <si>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</si>
  <si>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</si>
  <si>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</si>
  <si>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</si>
  <si>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</si>
  <si>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</si>
  <si>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</si>
  <si>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</si>
  <si>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</si>
  <si>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</si>
  <si>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</si>
  <si>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</si>
  <si>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</si>
  <si>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</si>
  <si>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</si>
  <si>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</si>
  <si>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</si>
  <si>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</si>
  <si>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</si>
  <si>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</si>
  <si>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</si>
  <si>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</si>
  <si>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</si>
  <si>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</si>
  <si>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</si>
  <si>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</si>
  <si>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</si>
  <si>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</si>
  <si>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</si>
  <si>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</si>
  <si>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</si>
  <si>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</si>
  <si>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</si>
  <si>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</si>
  <si>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</si>
  <si>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</si>
  <si>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</si>
  <si>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</si>
  <si>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</si>
  <si>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</si>
  <si>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</si>
  <si>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</si>
  <si>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</si>
  <si>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</si>
  <si>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</si>
  <si>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</si>
  <si>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</si>
  <si>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</si>
  <si>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</si>
  <si>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</si>
  <si>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</si>
  <si>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</si>
  <si>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</si>
  <si>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</si>
  <si>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</si>
  <si>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</si>
  <si>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</si>
  <si>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</si>
  <si>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</si>
  <si>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</si>
  <si>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</si>
  <si>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</si>
  <si>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</si>
  <si>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</si>
  <si>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</si>
  <si>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</si>
  <si>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</si>
  <si>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</si>
  <si>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</si>
  <si>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</si>
  <si>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</si>
  <si>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</si>
  <si>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</si>
  <si>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</si>
  <si>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</si>
  <si>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</si>
  <si>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</si>
  <si>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</si>
  <si>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</si>
  <si>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</si>
  <si>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</si>
  <si>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</si>
  <si>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</si>
  <si>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</si>
  <si>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</si>
  <si>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</si>
  <si>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</si>
  <si>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</si>
  <si>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</si>
  <si>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</si>
  <si>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</si>
  <si>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</si>
  <si>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</si>
  <si>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</si>
  <si>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</si>
  <si>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</si>
  <si>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</si>
  <si>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</si>
  <si>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</si>
  <si>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</si>
  <si>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</si>
  <si>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</si>
  <si>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</si>
  <si>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</si>
  <si>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</si>
  <si>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</si>
  <si>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</si>
  <si>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</si>
  <si>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</si>
  <si>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</si>
  <si>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</si>
  <si>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</si>
  <si>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</si>
  <si>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</si>
  <si>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</si>
  <si>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</si>
  <si>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</si>
  <si>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</si>
  <si>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</si>
  <si>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</si>
  <si>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</si>
  <si>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</si>
  <si>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</si>
  <si>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</si>
  <si>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</si>
  <si>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</si>
  <si>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</si>
  <si>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</si>
  <si>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</si>
  <si>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</si>
  <si>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</si>
  <si>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</si>
  <si>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</si>
  <si>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</si>
  <si>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</si>
  <si>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</si>
  <si>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</si>
  <si>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</si>
  <si>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</si>
  <si>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</si>
  <si>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</si>
  <si>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</si>
  <si>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</si>
  <si>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</si>
  <si>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</si>
  <si>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</si>
  <si>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</si>
  <si>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</si>
  <si>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</si>
  <si>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</si>
  <si>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</si>
  <si>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</si>
  <si>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</si>
  <si>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</si>
  <si>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</si>
  <si>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</si>
  <si>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</si>
  <si>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</si>
  <si>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</si>
  <si>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</si>
  <si>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</si>
  <si>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</si>
  <si>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</si>
  <si>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</si>
  <si>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</si>
  <si>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</si>
  <si>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</si>
  <si>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</si>
  <si>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</si>
  <si>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</si>
  <si>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</si>
  <si>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</si>
  <si>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</si>
  <si>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</si>
  <si>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</si>
  <si>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</si>
  <si>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</si>
  <si>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</si>
  <si>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</si>
  <si>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</si>
  <si>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</si>
  <si>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</si>
  <si>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</si>
  <si>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</si>
  <si>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</si>
  <si>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</si>
  <si>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</si>
  <si>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</si>
  <si>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</si>
  <si>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</si>
  <si>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</si>
  <si>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</si>
  <si>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</si>
  <si>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</si>
  <si>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</si>
  <si>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</si>
  <si>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</si>
  <si>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</si>
  <si>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</si>
  <si>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</si>
  <si>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</si>
  <si>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</si>
  <si>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</si>
  <si>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</si>
  <si>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</si>
  <si>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</si>
  <si>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</si>
  <si>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</si>
  <si>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</si>
  <si>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</si>
  <si>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</si>
  <si>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</si>
  <si>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</si>
  <si>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</si>
  <si>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</si>
  <si>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</si>
  <si>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</si>
  <si>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</si>
  <si>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</si>
  <si>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</si>
  <si>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</si>
  <si>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</si>
  <si>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</si>
  <si>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</si>
  <si>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</si>
  <si>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</si>
  <si>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</si>
  <si>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</si>
  <si>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</si>
  <si>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</si>
  <si>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</si>
  <si>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</si>
  <si>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</si>
  <si>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</si>
  <si>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</si>
  <si>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</si>
  <si>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</si>
  <si>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</si>
  <si>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</si>
  <si>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</si>
  <si>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</si>
  <si>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</si>
  <si>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</si>
  <si>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</si>
  <si>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</si>
  <si>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</si>
  <si>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</si>
  <si>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</si>
  <si>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</si>
  <si>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</si>
  <si>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</si>
  <si>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</si>
  <si>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</si>
  <si>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</si>
  <si>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</si>
  <si>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</si>
  <si>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</si>
  <si>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</si>
  <si>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</si>
  <si>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</si>
  <si>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</si>
  <si>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</si>
  <si>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</si>
  <si>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</si>
  <si>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</si>
  <si>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</si>
  <si>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</si>
  <si>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</si>
  <si>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</si>
  <si>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</si>
  <si>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</si>
  <si>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</si>
  <si>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</si>
  <si>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</si>
  <si>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</si>
  <si>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</si>
  <si>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</si>
  <si>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</si>
  <si>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</si>
  <si>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</si>
  <si>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</si>
  <si>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</si>
  <si>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</si>
  <si>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</si>
  <si>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</si>
  <si>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</si>
  <si>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</si>
  <si>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</si>
  <si>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</si>
  <si>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</si>
  <si>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</si>
  <si>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</si>
  <si>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</si>
  <si>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</si>
  <si>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</si>
  <si>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</si>
  <si>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</si>
  <si>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</si>
  <si>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</si>
  <si>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</si>
  <si>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</si>
  <si>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</si>
  <si>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</si>
  <si>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</si>
  <si>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</si>
  <si>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</si>
  <si>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</si>
  <si>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</si>
  <si>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</si>
  <si>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</si>
  <si>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</si>
  <si>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</si>
  <si>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</si>
  <si>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</si>
  <si>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</si>
  <si>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</si>
  <si>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</si>
  <si>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</si>
  <si>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</si>
  <si>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</si>
  <si>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</si>
  <si>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</si>
  <si>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</si>
  <si>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</si>
  <si>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</si>
  <si>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</si>
  <si>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</si>
  <si>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</si>
  <si>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</si>
  <si>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</si>
  <si>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</si>
  <si>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</si>
  <si>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</si>
  <si>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</si>
  <si>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</si>
  <si>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</si>
  <si>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</si>
  <si>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</si>
  <si>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</si>
  <si>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</si>
  <si>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</si>
  <si>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</si>
  <si>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</si>
  <si>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</si>
  <si>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</si>
  <si>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</si>
  <si>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</si>
  <si>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</si>
  <si>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</si>
  <si>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</si>
  <si>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</si>
  <si>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</si>
  <si>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</si>
  <si>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</si>
  <si>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</si>
  <si>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</si>
  <si>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</si>
  <si>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</si>
  <si>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</si>
  <si>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</si>
  <si>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</si>
  <si>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</si>
  <si>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</si>
  <si>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</si>
  <si>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</si>
  <si>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</si>
  <si>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</si>
  <si>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</si>
  <si>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</si>
  <si>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</si>
  <si>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</si>
  <si>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</si>
  <si>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</si>
  <si>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</si>
  <si>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</si>
  <si>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</si>
  <si>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</si>
  <si>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</si>
  <si>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</si>
  <si>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</si>
  <si>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</si>
  <si>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</si>
  <si>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</si>
  <si>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</si>
  <si>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</si>
  <si>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</si>
  <si>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</si>
  <si>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</si>
  <si>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</si>
  <si>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</si>
  <si>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</si>
  <si>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</si>
  <si>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</si>
  <si>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</si>
  <si>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</si>
  <si>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</si>
  <si>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</si>
  <si>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</si>
  <si>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</si>
  <si>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</si>
  <si>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</si>
  <si>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</si>
  <si>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</si>
  <si>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</si>
  <si>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</si>
  <si>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</si>
  <si>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</si>
  <si>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</si>
  <si>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</si>
  <si>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</si>
  <si>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</si>
  <si>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</si>
  <si>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</si>
  <si>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</si>
  <si>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</si>
  <si>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</si>
  <si>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</si>
  <si>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</si>
  <si>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</si>
  <si>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</si>
  <si>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</si>
  <si>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</si>
  <si>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</si>
  <si>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</si>
  <si>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</si>
  <si>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</si>
  <si>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</si>
  <si>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</si>
  <si>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</si>
  <si>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</si>
  <si>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</si>
  <si>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</si>
  <si>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</si>
  <si>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</si>
  <si>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</si>
  <si>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</si>
  <si>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</si>
  <si>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</si>
  <si>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</si>
  <si>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</si>
  <si>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</si>
  <si>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</si>
  <si>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</si>
  <si>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</si>
  <si>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</si>
  <si>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</si>
  <si>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</si>
  <si>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</si>
  <si>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</si>
  <si>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</si>
  <si>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</si>
  <si>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</si>
  <si>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</si>
  <si>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</si>
  <si>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</si>
  <si>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</si>
  <si>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</si>
  <si>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</si>
  <si>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</si>
  <si>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</si>
  <si>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</si>
  <si>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</si>
  <si>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</si>
  <si>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</si>
  <si>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</si>
  <si>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</si>
  <si>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</si>
  <si>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</si>
  <si>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</si>
  <si>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</si>
  <si>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</si>
  <si>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</si>
  <si>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</si>
  <si>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</si>
  <si>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</si>
  <si>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</si>
  <si>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</si>
  <si>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</si>
  <si>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</si>
  <si>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</si>
  <si>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</si>
  <si>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</si>
  <si>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</si>
  <si>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</si>
  <si>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</si>
  <si>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</si>
  <si>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</si>
  <si>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</si>
  <si>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</si>
  <si>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</si>
  <si>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</si>
  <si>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</si>
  <si>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</si>
  <si>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</si>
  <si>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</si>
  <si>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</si>
  <si>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</si>
  <si>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</si>
  <si>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</si>
  <si>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</si>
  <si>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</si>
  <si>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</si>
  <si>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</si>
  <si>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</si>
  <si>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</si>
  <si>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</si>
  <si>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</si>
  <si>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</si>
  <si>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</si>
  <si>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</si>
  <si>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</si>
  <si>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</si>
  <si>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</si>
  <si>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</si>
  <si>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</si>
  <si>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</si>
  <si>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</si>
  <si>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</si>
  <si>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</si>
  <si>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</si>
  <si>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</si>
  <si>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</si>
  <si>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</si>
  <si>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</si>
  <si>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</si>
  <si>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</si>
  <si>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</si>
  <si>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</si>
  <si>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</si>
  <si>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</si>
  <si>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</si>
  <si>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</si>
  <si>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</si>
  <si>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</si>
  <si>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</si>
  <si>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</si>
  <si>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</si>
  <si>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</si>
  <si>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</si>
  <si>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</si>
  <si>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</si>
  <si>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</si>
  <si>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</si>
  <si>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</si>
  <si>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</si>
  <si>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</si>
  <si>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</si>
  <si>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</si>
  <si>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</si>
  <si>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</si>
  <si>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</si>
  <si>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</si>
  <si>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</si>
  <si>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</si>
  <si>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</si>
  <si>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</si>
  <si>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</si>
  <si>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</si>
  <si>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</si>
  <si>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</si>
  <si>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</si>
  <si>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</si>
  <si>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</si>
  <si>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</si>
  <si>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</si>
  <si>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</si>
  <si>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</si>
  <si>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</si>
  <si>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</si>
  <si>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</si>
  <si>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</si>
  <si>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</si>
  <si>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</si>
  <si>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</si>
  <si>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</si>
  <si>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</si>
  <si>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</si>
  <si>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</si>
  <si>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</si>
  <si>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</si>
  <si>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</si>
  <si>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</si>
  <si>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</si>
  <si>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</si>
  <si>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</si>
  <si>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</si>
  <si>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</si>
  <si>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</si>
  <si>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</si>
  <si>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</si>
  <si>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</si>
  <si>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</si>
  <si>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</si>
  <si>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</si>
  <si>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</si>
  <si>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</si>
  <si>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</si>
  <si>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</si>
  <si>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</si>
  <si>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</si>
  <si>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</si>
  <si>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</si>
  <si>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</si>
  <si>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</si>
  <si>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</si>
  <si>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</si>
  <si>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</si>
  <si>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</si>
  <si>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</si>
  <si>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</si>
  <si>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</si>
  <si>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</si>
  <si>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</si>
  <si>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</si>
  <si>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</si>
  <si>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</si>
  <si>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</si>
  <si>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</si>
  <si>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</si>
  <si>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</si>
  <si>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</si>
  <si>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</si>
  <si>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</si>
  <si>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</si>
  <si>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</si>
  <si>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</si>
  <si>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</si>
  <si>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</si>
  <si>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</si>
  <si>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</si>
  <si>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</si>
  <si>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</si>
  <si>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</si>
  <si>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</si>
  <si>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</si>
  <si>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</si>
  <si>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</si>
  <si>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</si>
  <si>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</si>
  <si>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</si>
  <si>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</si>
  <si>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</si>
  <si>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</si>
  <si>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</si>
  <si>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</si>
  <si>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</si>
  <si>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</si>
  <si>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</si>
  <si>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</si>
  <si>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</si>
  <si>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</si>
  <si>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</si>
  <si>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</si>
  <si>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</si>
  <si>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</si>
  <si>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</si>
  <si>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</si>
  <si>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</si>
  <si>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</si>
  <si>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</si>
  <si>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</si>
  <si>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</si>
  <si>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</si>
  <si>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</si>
  <si>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</si>
  <si>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</si>
  <si>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</si>
  <si>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</si>
  <si>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</si>
  <si>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</si>
  <si>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</si>
  <si>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</si>
  <si>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</si>
  <si>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</si>
  <si>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</si>
  <si>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</si>
  <si>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</si>
  <si>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</si>
  <si>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</si>
  <si>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</si>
  <si>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</si>
  <si>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</si>
  <si>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</si>
  <si>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</si>
  <si>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</si>
  <si>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</si>
  <si>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</si>
  <si>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</si>
  <si>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</si>
  <si>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</si>
  <si>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</si>
  <si>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</si>
  <si>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</si>
  <si>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</si>
  <si>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</si>
  <si>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</si>
  <si>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</si>
  <si>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</si>
  <si>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</si>
  <si>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</si>
  <si>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</si>
  <si>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</si>
  <si>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</si>
  <si>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</si>
  <si>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</si>
  <si>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</si>
  <si>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</si>
  <si>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</si>
  <si>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</si>
  <si>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</si>
  <si>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</si>
  <si>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</si>
  <si>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</si>
  <si>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</si>
  <si>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</si>
  <si>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</si>
  <si>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</si>
  <si>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</si>
  <si>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</si>
  <si>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</si>
  <si>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</si>
  <si>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</si>
  <si>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</si>
  <si>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</si>
  <si>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</si>
  <si>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</si>
  <si>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</si>
  <si>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</si>
  <si>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</si>
  <si>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</si>
  <si>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</si>
  <si>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</si>
  <si>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</si>
  <si>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</si>
  <si>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</si>
  <si>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</si>
  <si>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</si>
  <si>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</si>
  <si>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</si>
  <si>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</si>
  <si>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</si>
  <si>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</si>
  <si>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</si>
  <si>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</si>
  <si>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</si>
  <si>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</si>
  <si>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</si>
  <si>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</si>
  <si>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</si>
  <si>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</si>
  <si>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</si>
  <si>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</si>
  <si>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</si>
  <si>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</si>
  <si>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</si>
  <si>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</si>
  <si>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</si>
  <si>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</si>
  <si>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</si>
  <si>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</si>
  <si>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</si>
  <si>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</si>
  <si>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</si>
  <si>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</si>
  <si>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</si>
  <si>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</si>
  <si>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</si>
  <si>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</si>
  <si>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</si>
  <si>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</si>
  <si>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</si>
  <si>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</si>
  <si>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</si>
  <si>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</si>
  <si>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</si>
  <si>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</si>
  <si>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</si>
  <si>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</si>
  <si>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</si>
  <si>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</si>
  <si>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</si>
  <si>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</si>
  <si>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</si>
  <si>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</si>
  <si>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</si>
  <si>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</si>
  <si>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</si>
  <si>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</si>
  <si>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</si>
  <si>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</si>
  <si>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</si>
  <si>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</si>
  <si>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</si>
  <si>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</si>
  <si>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</si>
  <si>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</si>
  <si>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</si>
  <si>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</si>
  <si>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</si>
  <si>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</si>
  <si>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</si>
  <si>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</si>
  <si>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</si>
  <si>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</si>
  <si>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</si>
  <si>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</si>
  <si>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</si>
  <si>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</si>
  <si>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</si>
  <si>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</si>
  <si>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</si>
  <si>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</si>
  <si>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</si>
  <si>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</si>
  <si>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</si>
  <si>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</si>
  <si>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</si>
  <si>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</si>
  <si>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</si>
  <si>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</si>
  <si>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</si>
  <si>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</si>
  <si>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</si>
  <si>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</si>
  <si>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</si>
  <si>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</si>
  <si>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</si>
  <si>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</si>
  <si>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</si>
  <si>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</si>
  <si>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</si>
  <si>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</si>
  <si>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</si>
  <si>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</si>
  <si>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</si>
  <si>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</si>
  <si>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</si>
  <si>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</si>
  <si>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</si>
  <si>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</si>
  <si>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</si>
  <si>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</si>
  <si>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</si>
  <si>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</si>
  <si>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</si>
  <si>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</si>
  <si>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</si>
  <si>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</si>
  <si>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</si>
  <si>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</si>
  <si>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</si>
  <si>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</si>
  <si>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</si>
  <si>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</si>
  <si>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</si>
  <si>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</si>
  <si>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</si>
  <si>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</si>
  <si>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</si>
  <si>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</si>
  <si>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</si>
  <si>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</si>
  <si>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</si>
  <si>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</si>
  <si>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</si>
  <si>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</si>
  <si>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</si>
  <si>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</si>
  <si>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</si>
  <si>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</si>
  <si>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</si>
  <si>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</si>
  <si>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</si>
  <si>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</si>
  <si>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</si>
  <si>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</si>
  <si>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</si>
  <si>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</si>
  <si>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</si>
  <si>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</si>
  <si>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</si>
  <si>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</si>
  <si>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</si>
  <si>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</si>
  <si>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</si>
  <si>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</si>
  <si>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</si>
  <si>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</si>
  <si>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</si>
  <si>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</si>
  <si>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</si>
  <si>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</si>
  <si>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</si>
  <si>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</si>
  <si>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</si>
  <si>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</si>
  <si>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</si>
  <si>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</si>
  <si>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</si>
  <si>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</si>
  <si>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</si>
  <si>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</si>
  <si>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</si>
  <si>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</si>
  <si>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</si>
  <si>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</si>
  <si>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</si>
  <si>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</si>
  <si>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</si>
  <si>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</si>
  <si>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</si>
  <si>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</si>
  <si>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</si>
  <si>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</si>
  <si>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</si>
  <si>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</si>
  <si>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</si>
  <si>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</si>
  <si>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</si>
  <si>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</si>
  <si>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</si>
  <si>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</si>
  <si>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</si>
  <si>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</si>
  <si>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</si>
  <si>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</si>
  <si>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</si>
  <si>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</si>
  <si>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</si>
  <si>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</si>
  <si>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</si>
  <si>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</si>
  <si>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</si>
  <si>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</si>
  <si>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</si>
  <si>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</si>
  <si>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</si>
  <si>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</si>
  <si>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</si>
  <si>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</si>
  <si>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</si>
  <si>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</si>
  <si>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</si>
  <si>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</si>
  <si>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</si>
  <si>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</si>
  <si>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</si>
  <si>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</si>
  <si>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</si>
  <si>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</si>
  <si>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</si>
  <si>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</si>
  <si>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</si>
  <si>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</si>
  <si>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</si>
  <si>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</si>
  <si>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</si>
  <si>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</si>
  <si>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</si>
  <si>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</si>
  <si>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</si>
  <si>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</si>
  <si>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</si>
  <si>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</si>
  <si>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</si>
  <si>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</si>
  <si>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</si>
  <si>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</si>
  <si>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</si>
  <si>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</si>
  <si>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</si>
  <si>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</si>
  <si>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</si>
  <si>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</si>
  <si>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</si>
  <si>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</si>
  <si>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</si>
  <si>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</si>
  <si>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</si>
  <si>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</si>
  <si>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</si>
  <si>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</si>
  <si>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</si>
  <si>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</si>
  <si>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</si>
  <si>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</si>
  <si>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</si>
  <si>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</si>
  <si>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</si>
  <si>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</si>
  <si>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</si>
  <si>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</si>
  <si>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</si>
  <si>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</si>
  <si>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</si>
  <si>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</si>
  <si>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</si>
  <si>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</si>
  <si>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</si>
  <si>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</si>
  <si>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</si>
  <si>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</si>
  <si>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</si>
  <si>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</si>
  <si>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</si>
  <si>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</si>
  <si>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</si>
  <si>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</si>
  <si>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</si>
  <si>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</si>
  <si>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</si>
  <si>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</si>
  <si>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</si>
  <si>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</si>
  <si>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</si>
  <si>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</si>
  <si>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</si>
  <si>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</si>
  <si>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</si>
  <si>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</si>
  <si>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</si>
  <si>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</si>
  <si>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</si>
  <si>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</si>
  <si>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</si>
  <si>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</si>
  <si>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</si>
  <si>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</si>
  <si>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</si>
  <si>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</si>
  <si>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</si>
  <si>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</si>
  <si>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</si>
  <si>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</si>
  <si>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</si>
  <si>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</si>
  <si>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</si>
  <si>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</si>
  <si>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</si>
  <si>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</si>
  <si>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</si>
  <si>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</si>
  <si>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</si>
  <si>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</si>
  <si>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</si>
  <si>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</si>
  <si>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</si>
  <si>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</si>
  <si>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</si>
  <si>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</si>
  <si>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</si>
  <si>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</si>
  <si>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</si>
  <si>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</si>
  <si>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</si>
  <si>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</si>
  <si>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</si>
  <si>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</si>
  <si>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</si>
  <si>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</si>
  <si>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</si>
  <si>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</si>
  <si>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</si>
  <si>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</si>
  <si>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</si>
  <si>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</si>
  <si>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</si>
  <si>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</si>
  <si>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</si>
  <si>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</si>
  <si>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</si>
  <si>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</si>
  <si>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</si>
  <si>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</si>
  <si>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</si>
  <si>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</si>
  <si>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</si>
  <si>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</si>
  <si>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</si>
  <si>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</si>
  <si>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</si>
  <si>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</si>
  <si>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</si>
  <si>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</si>
  <si>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</si>
  <si>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</si>
  <si>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</si>
  <si>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</si>
  <si>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</si>
  <si>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</si>
  <si>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</si>
  <si>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</si>
  <si>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</si>
  <si>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</si>
  <si>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</si>
  <si>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</si>
  <si>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</si>
  <si>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</si>
  <si>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</si>
  <si>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</si>
  <si>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</si>
  <si>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</si>
  <si>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</si>
  <si>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</si>
  <si>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</si>
  <si>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</si>
  <si>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</si>
  <si>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</si>
  <si>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</si>
  <si>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</si>
  <si>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</si>
  <si>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</si>
  <si>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</si>
  <si>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</si>
  <si>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</si>
  <si>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</si>
  <si>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</si>
  <si>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</si>
  <si>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</si>
  <si>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</si>
  <si>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</si>
  <si>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</si>
  <si>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</si>
  <si>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</si>
  <si>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</si>
  <si>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</si>
  <si>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</si>
  <si>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</si>
  <si>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</si>
  <si>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</si>
  <si>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</si>
  <si>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</si>
  <si>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</si>
  <si>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</si>
  <si>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</si>
  <si>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</si>
  <si>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</si>
  <si>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</si>
  <si>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</si>
  <si>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</si>
  <si>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</si>
  <si>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</si>
  <si>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</si>
  <si>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</si>
  <si>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</si>
  <si>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</si>
  <si>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</si>
  <si>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</si>
  <si>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</si>
  <si>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</si>
  <si>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</si>
  <si>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</si>
  <si>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</si>
  <si>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</si>
  <si>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</si>
  <si>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</si>
  <si>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</si>
  <si>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</si>
  <si>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</si>
  <si>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</si>
  <si>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</si>
  <si>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</si>
  <si>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</si>
  <si>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</si>
  <si>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</si>
  <si>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</si>
  <si>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</si>
  <si>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</si>
  <si>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</si>
  <si>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</si>
  <si>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</si>
  <si>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</si>
  <si>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</si>
  <si>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</si>
  <si>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</si>
  <si>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</si>
  <si>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</si>
  <si>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</si>
  <si>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</si>
  <si>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</si>
  <si>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</si>
  <si>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</si>
  <si>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</si>
  <si>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</si>
  <si>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</si>
  <si>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</si>
  <si>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</si>
  <si>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</si>
  <si>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</si>
  <si>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</si>
  <si>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</si>
  <si>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</si>
  <si>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</si>
  <si>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</si>
  <si>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</si>
  <si>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</si>
  <si>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</si>
  <si>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</si>
  <si>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</si>
  <si>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</si>
  <si>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</si>
  <si>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</si>
  <si>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</si>
  <si>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</si>
  <si>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</si>
  <si>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</si>
  <si>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</si>
  <si>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</si>
  <si>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</si>
  <si>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</si>
  <si>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</si>
  <si>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</si>
  <si>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</si>
  <si>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</si>
  <si>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</si>
  <si>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</si>
  <si>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</si>
  <si>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</si>
  <si>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</si>
  <si>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</si>
  <si>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</si>
  <si>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</si>
  <si>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</si>
  <si>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</si>
  <si>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</si>
  <si>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</si>
  <si>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</si>
  <si>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</si>
  <si>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</si>
  <si>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</si>
  <si>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</si>
  <si>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</si>
  <si>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</si>
  <si>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</si>
  <si>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</si>
  <si>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</si>
  <si>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</si>
  <si>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</si>
  <si>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</si>
  <si>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</si>
  <si>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</si>
  <si>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</si>
  <si>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</si>
  <si>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</si>
  <si>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</si>
  <si>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</si>
  <si>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</si>
  <si>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</si>
  <si>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</si>
  <si>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</si>
  <si>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</si>
  <si>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</si>
  <si>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</si>
  <si>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</si>
  <si>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</si>
  <si>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</si>
  <si>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</si>
  <si>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</si>
  <si>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</si>
  <si>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</si>
  <si>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</si>
  <si>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</si>
  <si>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</si>
  <si>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</si>
  <si>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</si>
  <si>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</si>
  <si>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</si>
  <si>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</si>
  <si>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</si>
  <si>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</si>
  <si>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</si>
  <si>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</si>
  <si>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</si>
  <si>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</si>
  <si>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</si>
  <si>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</si>
  <si>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</si>
  <si>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</si>
  <si>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</si>
  <si>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</si>
  <si>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</si>
  <si>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</si>
  <si>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</si>
  <si>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</si>
  <si>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</si>
  <si>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</si>
  <si>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</si>
  <si>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</si>
  <si>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</si>
  <si>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</si>
  <si>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</si>
  <si>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</si>
  <si>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</si>
  <si>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</si>
  <si>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</si>
  <si>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</si>
  <si>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</si>
  <si>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</si>
  <si>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</si>
  <si>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</si>
  <si>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</si>
  <si>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</si>
  <si>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</si>
  <si>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</si>
  <si>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</si>
  <si>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</si>
  <si>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</si>
  <si>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</si>
  <si>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</si>
  <si>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</si>
  <si>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</si>
  <si>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</si>
  <si>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</si>
  <si>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</si>
  <si>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</si>
  <si>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</si>
  <si>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</si>
  <si>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</si>
  <si>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</si>
  <si>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</si>
  <si>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</si>
  <si>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</si>
  <si>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</si>
  <si>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</si>
  <si>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</si>
  <si>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</si>
  <si>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</si>
  <si>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</si>
  <si>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</si>
  <si>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</si>
  <si>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</si>
  <si>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</si>
  <si>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</si>
  <si>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</si>
  <si>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</si>
  <si>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</si>
  <si>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</si>
  <si>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</si>
  <si>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</si>
  <si>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</si>
  <si>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</si>
  <si>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</si>
  <si>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</si>
  <si>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</si>
  <si>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</si>
  <si>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</si>
  <si>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</si>
  <si>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</si>
  <si>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</si>
  <si>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</si>
  <si>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</si>
  <si>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</si>
  <si>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</si>
  <si>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</si>
  <si>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</si>
  <si>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</si>
  <si>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</si>
  <si>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</si>
  <si>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</si>
  <si>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</si>
  <si>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</si>
  <si>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</si>
  <si>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</si>
  <si>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</si>
  <si>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</si>
  <si>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</si>
  <si>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</si>
  <si>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</si>
  <si>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</si>
  <si>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</si>
  <si>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</si>
  <si>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</si>
  <si>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</si>
  <si>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</si>
  <si>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</si>
  <si>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</si>
  <si>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</si>
  <si>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</si>
  <si>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</si>
  <si>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</si>
  <si>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</si>
  <si>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</si>
  <si>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</si>
  <si>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</si>
  <si>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</si>
  <si>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</si>
  <si>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</si>
  <si>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</si>
  <si>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</si>
  <si>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</si>
  <si>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</si>
  <si>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</si>
  <si>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</si>
  <si>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</si>
  <si>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</si>
  <si>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</si>
  <si>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</si>
  <si>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</si>
  <si>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</si>
  <si>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</si>
  <si>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</si>
  <si>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</si>
  <si>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</si>
  <si>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</si>
  <si>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</si>
  <si>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</si>
  <si>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</si>
  <si>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</si>
  <si>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</si>
  <si>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</si>
  <si>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</si>
  <si>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</si>
  <si>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</si>
  <si>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</si>
  <si>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</si>
  <si>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</si>
  <si>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</si>
  <si>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</si>
  <si>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</si>
  <si>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</si>
  <si>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</si>
  <si>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</si>
  <si>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</si>
  <si>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</si>
  <si>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</si>
  <si>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</si>
  <si>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</si>
  <si>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</si>
  <si>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</si>
  <si>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</si>
  <si>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</si>
  <si>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</si>
  <si>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</si>
  <si>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</si>
  <si>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</si>
  <si>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</si>
  <si>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</si>
  <si>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</si>
  <si>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</si>
  <si>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</si>
  <si>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</si>
  <si>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</si>
  <si>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</si>
  <si>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</si>
  <si>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</si>
  <si>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</si>
  <si>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</si>
  <si>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</si>
  <si>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</si>
  <si>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</si>
  <si>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</si>
  <si>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</si>
  <si>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</si>
  <si>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</si>
  <si>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</si>
  <si>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</si>
  <si>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</si>
  <si>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</si>
  <si>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</si>
  <si>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</si>
  <si>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</si>
  <si>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</si>
  <si>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</si>
  <si>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</si>
  <si>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</si>
  <si>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</si>
  <si>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</si>
  <si>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</si>
  <si>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</si>
  <si>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</si>
  <si>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</si>
  <si>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</si>
  <si>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</si>
  <si>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</si>
  <si>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</si>
  <si>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</si>
  <si>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</si>
  <si>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</si>
  <si>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</si>
  <si>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</si>
  <si>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</si>
  <si>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</si>
  <si>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</si>
  <si>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</si>
  <si>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</si>
  <si>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</si>
  <si>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</si>
  <si>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</si>
  <si>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</si>
  <si>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</si>
  <si>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</si>
  <si>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</si>
  <si>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</si>
  <si>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</si>
  <si>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</si>
  <si>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</si>
  <si>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</si>
  <si>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</si>
  <si>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</si>
  <si>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</si>
  <si>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</si>
  <si>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</si>
  <si>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</si>
  <si>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</si>
  <si>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</si>
  <si>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</si>
  <si>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</si>
  <si>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</si>
  <si>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</si>
  <si>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</si>
  <si>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</si>
  <si>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</si>
  <si>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</si>
  <si>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</si>
  <si>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</si>
  <si>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</si>
  <si>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</si>
  <si>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</si>
  <si>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</si>
  <si>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</si>
  <si>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</si>
  <si>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</si>
  <si>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</si>
  <si>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</si>
  <si>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</si>
  <si>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</si>
  <si>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</si>
  <si>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</si>
  <si>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</si>
  <si>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</si>
  <si>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</si>
  <si>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</si>
  <si>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</si>
  <si>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</si>
  <si>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</si>
  <si>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</si>
  <si>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</si>
  <si>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</si>
  <si>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</si>
  <si>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</si>
  <si>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</si>
  <si>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</si>
  <si>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</si>
  <si>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</si>
  <si>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</si>
  <si>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</si>
  <si>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</si>
  <si>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</si>
  <si>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</si>
  <si>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</si>
  <si>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</si>
  <si>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</si>
  <si>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</si>
  <si>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</si>
  <si>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</si>
  <si>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</si>
  <si>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</si>
  <si>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</si>
  <si>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</si>
  <si>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</si>
  <si>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</si>
  <si>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</si>
  <si>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</si>
  <si>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</si>
  <si>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</si>
  <si>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</si>
  <si>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</si>
  <si>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</si>
  <si>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</si>
  <si>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</si>
  <si>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</si>
  <si>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</si>
  <si>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</si>
  <si>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</si>
  <si>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</si>
  <si>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</si>
  <si>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</si>
  <si>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</si>
  <si>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</si>
  <si>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</si>
  <si>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</si>
  <si>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</si>
  <si>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</si>
  <si>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</si>
  <si>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</si>
  <si>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</si>
  <si>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</si>
  <si>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</si>
  <si>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</si>
  <si>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</si>
  <si>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</si>
  <si>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</si>
  <si>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</si>
  <si>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</si>
  <si>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</si>
  <si>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</si>
  <si>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</si>
  <si>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</si>
  <si>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</si>
  <si>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</si>
  <si>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</si>
  <si>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</si>
  <si>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</si>
  <si>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</si>
  <si>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</si>
  <si>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</si>
  <si>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</si>
  <si>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</si>
  <si>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</si>
  <si>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</si>
  <si>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</si>
  <si>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</si>
  <si>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</si>
  <si>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</si>
  <si>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</si>
  <si>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</si>
  <si>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</si>
  <si>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</si>
  <si>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</si>
  <si>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</si>
  <si>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</si>
  <si>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</si>
  <si>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</si>
  <si>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</si>
  <si>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</si>
  <si>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</si>
  <si>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</si>
  <si>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</si>
  <si>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</si>
  <si>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</si>
  <si>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</si>
  <si>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</si>
  <si>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</si>
  <si>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</si>
  <si>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</si>
  <si>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</si>
  <si>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</si>
  <si>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</si>
  <si>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</si>
  <si>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</si>
  <si>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</si>
  <si>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</si>
  <si>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</si>
  <si>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</si>
  <si>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</si>
  <si>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</si>
  <si>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</si>
  <si>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</si>
  <si>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</si>
  <si>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</si>
  <si>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</si>
  <si>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</si>
  <si>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</si>
  <si>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</si>
  <si>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</si>
  <si>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</si>
  <si>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</si>
  <si>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</si>
  <si>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</si>
  <si>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</si>
  <si>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</si>
  <si>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</si>
  <si>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</si>
  <si>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</si>
  <si>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</si>
  <si>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</si>
  <si>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</si>
  <si>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</si>
  <si>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</si>
  <si>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</si>
  <si>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</si>
  <si>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</si>
  <si>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</si>
  <si>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</si>
  <si>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</si>
  <si>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</si>
  <si>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</si>
  <si>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</si>
  <si>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</si>
  <si>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</si>
  <si>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</si>
  <si>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</si>
  <si>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</si>
  <si>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</si>
  <si>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</si>
  <si>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</si>
  <si>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</si>
  <si>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</si>
  <si>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</si>
  <si>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</si>
  <si>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</si>
  <si>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</si>
  <si>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</si>
  <si>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</si>
  <si>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</si>
  <si>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</si>
  <si>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</si>
  <si>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</si>
  <si>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</si>
  <si>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</si>
  <si>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</si>
  <si>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</si>
  <si>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</si>
  <si>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</si>
  <si>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</si>
  <si>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</si>
  <si>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</si>
  <si>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</si>
  <si>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</si>
  <si>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</si>
  <si>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</si>
  <si>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</si>
  <si>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</si>
  <si>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</si>
  <si>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</si>
  <si>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</si>
  <si>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</si>
  <si>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</si>
  <si>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</si>
  <si>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</si>
  <si>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</si>
  <si>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</si>
  <si>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</si>
  <si>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</si>
  <si>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</si>
  <si>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</si>
  <si>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</si>
  <si>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</si>
  <si>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</si>
  <si>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</si>
  <si>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</si>
  <si>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</si>
  <si>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</si>
  <si>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</si>
  <si>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</si>
  <si>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</si>
  <si>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</si>
  <si>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</si>
  <si>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</si>
  <si>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</si>
  <si>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</si>
  <si>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</si>
  <si>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</si>
  <si>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</si>
  <si>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</si>
  <si>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</si>
  <si>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</si>
  <si>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</si>
  <si>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</si>
  <si>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</si>
  <si>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</si>
  <si>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</si>
  <si>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</si>
  <si>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</si>
  <si>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</si>
  <si>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</si>
  <si>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</si>
  <si>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</si>
  <si>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</si>
  <si>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</si>
  <si>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</si>
  <si>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</si>
  <si>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</si>
  <si>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</si>
  <si>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</si>
  <si>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</si>
  <si>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</si>
  <si>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</si>
  <si>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</si>
  <si>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</si>
  <si>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</si>
  <si>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</si>
  <si>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</si>
  <si>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</si>
  <si>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</si>
  <si>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</si>
  <si>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</si>
  <si>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</si>
  <si>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</si>
  <si>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</si>
  <si>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</si>
  <si>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</si>
  <si>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</si>
  <si>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</si>
  <si>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</si>
  <si>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</si>
  <si>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</si>
  <si>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</si>
  <si>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</si>
  <si>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</si>
  <si>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</si>
  <si>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</si>
  <si>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</si>
  <si>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</si>
  <si>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</si>
  <si>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</si>
  <si>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</si>
  <si>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</si>
  <si>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</si>
  <si>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</si>
  <si>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</si>
  <si>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</si>
  <si>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</si>
  <si>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</si>
  <si>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</si>
  <si>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</si>
  <si>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</si>
  <si>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</si>
  <si>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</si>
  <si>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</si>
  <si>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</si>
  <si>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</si>
  <si>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</si>
  <si>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</si>
  <si>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</si>
  <si>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</si>
  <si>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</si>
  <si>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</si>
  <si>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</si>
  <si>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</si>
  <si>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</si>
  <si>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</si>
  <si>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</si>
  <si>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</si>
  <si>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</si>
  <si>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</si>
  <si>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</si>
  <si>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</si>
  <si>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</si>
  <si>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</si>
  <si>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</si>
  <si>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</si>
  <si>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</si>
  <si>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</si>
  <si>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</si>
  <si>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</si>
  <si>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</si>
  <si>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</si>
  <si>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</si>
  <si>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</si>
  <si>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</si>
  <si>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</si>
  <si>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</si>
  <si>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</si>
  <si>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</si>
  <si>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</si>
  <si>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</si>
  <si>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</si>
  <si>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</si>
  <si>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</si>
  <si>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</si>
  <si>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</si>
  <si>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</si>
  <si>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</si>
  <si>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</si>
  <si>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</si>
  <si>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</si>
  <si>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</si>
  <si>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</si>
  <si>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</si>
  <si>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</si>
  <si>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</si>
  <si>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</si>
  <si>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</si>
  <si>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</si>
  <si>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</si>
  <si>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</si>
  <si>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</si>
  <si>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</si>
  <si>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</si>
  <si>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</si>
  <si>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</si>
  <si>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</si>
  <si>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</si>
  <si>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</si>
  <si>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</si>
  <si>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</si>
  <si>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</si>
  <si>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</si>
  <si>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</si>
  <si>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</si>
  <si>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</si>
  <si>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</si>
  <si>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</si>
  <si>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</si>
  <si>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</si>
  <si>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</si>
  <si>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</si>
  <si>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</si>
  <si>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</si>
  <si>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</si>
  <si>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</si>
  <si>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</si>
  <si>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</si>
  <si>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</si>
  <si>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</si>
  <si>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</si>
  <si>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</si>
  <si>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</si>
  <si>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</si>
  <si>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</si>
  <si>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</si>
  <si>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</si>
  <si>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</si>
  <si>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</si>
  <si>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</si>
  <si>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</si>
  <si>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</si>
  <si>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</si>
  <si>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</si>
  <si>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</si>
  <si>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</si>
  <si>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</si>
  <si>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</si>
  <si>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</si>
  <si>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</si>
  <si>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</si>
  <si>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</si>
  <si>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</si>
  <si>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</si>
  <si>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</si>
  <si>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</si>
  <si>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</si>
  <si>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</si>
  <si>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</si>
  <si>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</si>
  <si>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</si>
  <si>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</si>
  <si>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</si>
  <si>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</si>
  <si>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</si>
  <si>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</si>
  <si>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</si>
  <si>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</si>
  <si>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</si>
  <si>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</si>
  <si>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</si>
  <si>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</si>
  <si>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</si>
  <si>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</si>
  <si>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</si>
  <si>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</si>
  <si>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</si>
  <si>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</si>
  <si>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</si>
  <si>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</si>
  <si>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</si>
  <si>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</si>
  <si>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</si>
  <si>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</si>
  <si>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</si>
  <si>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</si>
  <si>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</si>
  <si>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</si>
  <si>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</si>
  <si>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</si>
  <si>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</si>
  <si>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</si>
  <si>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</si>
  <si>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</si>
  <si>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</si>
  <si>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</si>
  <si>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</si>
  <si>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</si>
  <si>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</si>
  <si>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</si>
  <si>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</si>
  <si>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</si>
  <si>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</si>
  <si>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</si>
  <si>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</si>
  <si>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</si>
  <si>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</si>
  <si>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</si>
  <si>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</si>
  <si>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</si>
  <si>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</si>
  <si>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</si>
  <si>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</si>
  <si>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</si>
  <si>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</si>
  <si>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</si>
  <si>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</si>
  <si>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</si>
  <si>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</si>
  <si>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</si>
  <si>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</si>
  <si>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</si>
  <si>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</si>
  <si>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</si>
  <si>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</si>
  <si>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</si>
  <si>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</si>
  <si>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</si>
  <si>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</si>
  <si>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</si>
  <si>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</si>
  <si>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</si>
  <si>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</si>
  <si>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</si>
  <si>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</si>
  <si>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</si>
  <si>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</si>
  <si>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</si>
  <si>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</si>
  <si>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</si>
  <si>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</si>
  <si>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</si>
  <si>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</si>
  <si>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</si>
  <si>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</si>
  <si>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</si>
  <si>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</si>
  <si>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</si>
  <si>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</si>
  <si>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</si>
  <si>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</si>
  <si>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</si>
  <si>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</si>
  <si>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</si>
  <si>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</si>
  <si>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</si>
  <si>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</si>
  <si>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</si>
  <si>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</si>
  <si>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</si>
  <si>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</si>
  <si>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</si>
  <si>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</si>
  <si>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</si>
  <si>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</si>
  <si>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</si>
  <si>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</si>
  <si>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</si>
  <si>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</si>
  <si>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</si>
  <si>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</si>
  <si>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</si>
  <si>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</si>
  <si>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</si>
  <si>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</si>
  <si>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</si>
  <si>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</si>
  <si>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</si>
  <si>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</si>
  <si>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</si>
  <si>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</si>
  <si>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</si>
  <si>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</si>
  <si>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</si>
  <si>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</si>
  <si>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</si>
  <si>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</si>
  <si>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</si>
  <si>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</si>
  <si>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</si>
  <si>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</si>
  <si>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</si>
  <si>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</si>
  <si>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</si>
  <si>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</si>
  <si>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</si>
  <si>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</si>
  <si>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</si>
  <si>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</si>
  <si>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</si>
  <si>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</si>
  <si>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</si>
  <si>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</si>
  <si>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</si>
  <si>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</si>
  <si>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</si>
  <si>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</si>
  <si>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</si>
  <si>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</si>
  <si>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</si>
  <si>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</si>
  <si>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</si>
  <si>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</si>
  <si>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</si>
  <si>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</si>
  <si>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</si>
  <si>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</si>
  <si>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</si>
  <si>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</si>
  <si>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</si>
  <si>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</si>
  <si>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</si>
  <si>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</si>
  <si>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</si>
  <si>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</si>
  <si>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</si>
  <si>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</si>
  <si>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</si>
  <si>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</si>
  <si>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</si>
  <si>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</si>
  <si>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</si>
  <si>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</si>
  <si>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</si>
  <si>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</si>
  <si>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</si>
  <si>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</si>
  <si>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</si>
  <si>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</si>
  <si>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</si>
  <si>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</si>
  <si>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</si>
  <si>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</si>
  <si>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</si>
  <si>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</si>
  <si>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</si>
  <si>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</si>
  <si>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</si>
  <si>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</si>
  <si>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</si>
  <si>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</si>
  <si>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</si>
  <si>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</si>
  <si>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</si>
  <si>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</si>
  <si>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</si>
  <si>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</si>
  <si>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</si>
  <si>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</si>
  <si>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</si>
  <si>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</si>
  <si>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</si>
  <si>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</si>
  <si>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</si>
  <si>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</si>
  <si>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</si>
  <si>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</si>
  <si>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</si>
  <si>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</si>
  <si>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</si>
  <si>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</si>
  <si>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</si>
  <si>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</si>
  <si>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</si>
  <si>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</si>
  <si>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</si>
  <si>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</si>
  <si>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</si>
  <si>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</si>
  <si>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</si>
  <si>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</si>
  <si>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</si>
  <si>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</si>
  <si>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</si>
  <si>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</si>
  <si>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</si>
  <si>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</si>
  <si>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</si>
  <si>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</si>
  <si>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</si>
  <si>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</si>
  <si>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</si>
  <si>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</si>
  <si>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</si>
  <si>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</si>
  <si>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</si>
  <si>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</si>
  <si>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</si>
  <si>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</si>
  <si>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</si>
  <si>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</si>
  <si>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</si>
  <si>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</si>
  <si>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</si>
  <si>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</si>
  <si>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</si>
  <si>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</si>
  <si>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</si>
  <si>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</si>
  <si>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</si>
  <si>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</si>
  <si>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</si>
  <si>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</si>
  <si>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</si>
  <si>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</si>
  <si>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</si>
  <si>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</si>
  <si>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</si>
  <si>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</si>
  <si>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</si>
  <si>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</si>
  <si>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</si>
  <si>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</si>
  <si>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</si>
  <si>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</si>
  <si>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</si>
  <si>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</si>
  <si>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</si>
  <si>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</si>
  <si>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</si>
  <si>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</si>
  <si>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</si>
  <si>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</si>
  <si>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</si>
  <si>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</si>
  <si>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</si>
  <si>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</si>
  <si>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</si>
  <si>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</si>
  <si>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</si>
  <si>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</si>
  <si>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</si>
  <si>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</si>
  <si>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</si>
  <si>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</si>
  <si>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</si>
  <si>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</si>
  <si>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</si>
  <si>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</si>
  <si>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</si>
  <si>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</si>
  <si>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</si>
  <si>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</si>
  <si>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</si>
  <si>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</si>
  <si>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</si>
  <si>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</si>
  <si>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</si>
  <si>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</si>
  <si>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</si>
  <si>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</si>
  <si>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</si>
  <si>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</si>
  <si>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</si>
  <si>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</si>
  <si>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</si>
  <si>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</si>
  <si>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</si>
  <si>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</si>
  <si>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</si>
  <si>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</si>
  <si>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</si>
  <si>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</si>
  <si>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</si>
  <si>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</si>
  <si>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</si>
  <si>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</si>
  <si>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</si>
  <si>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</si>
  <si>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</si>
  <si>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</si>
  <si>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</si>
  <si>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</si>
  <si>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</si>
  <si>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</si>
  <si>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</si>
  <si>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</si>
  <si>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</si>
  <si>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</si>
  <si>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</si>
  <si>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</si>
  <si>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</si>
  <si>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</si>
  <si>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</si>
  <si>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</si>
  <si>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</si>
  <si>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</si>
  <si>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</si>
  <si>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</si>
  <si>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</si>
  <si>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</si>
  <si>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</si>
  <si>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</si>
  <si>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</si>
  <si>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</si>
  <si>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</si>
  <si>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</si>
  <si>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</si>
  <si>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</si>
  <si>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</si>
  <si>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</si>
  <si>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</si>
  <si>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</si>
  <si>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</si>
  <si>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</si>
  <si>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</si>
  <si>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</si>
  <si>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</si>
  <si>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</si>
  <si>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</si>
  <si>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</si>
  <si>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</si>
  <si>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</si>
  <si>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</si>
  <si>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</si>
  <si>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</si>
  <si>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</si>
  <si>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</si>
  <si>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</si>
  <si>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</si>
  <si>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</si>
  <si>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</si>
  <si>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</si>
  <si>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</si>
  <si>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</si>
  <si>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</si>
  <si>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</si>
  <si>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</si>
  <si>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</si>
  <si>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</si>
  <si>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</si>
  <si>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</si>
  <si>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</si>
  <si>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</si>
  <si>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</si>
  <si>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</si>
  <si>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</si>
  <si>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</si>
  <si>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</si>
  <si>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</si>
  <si>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</si>
  <si>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</si>
  <si>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</si>
  <si>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</si>
  <si>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</si>
  <si>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</si>
  <si>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</si>
  <si>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</si>
  <si>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</si>
  <si>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</si>
  <si>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</si>
  <si>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</si>
  <si>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</si>
  <si>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</si>
  <si>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</si>
  <si>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</si>
  <si>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</si>
  <si>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</si>
  <si>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</si>
  <si>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</si>
  <si>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</si>
  <si>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</si>
  <si>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</si>
  <si>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</si>
  <si>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</si>
  <si>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</si>
  <si>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</si>
  <si>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</si>
  <si>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</si>
  <si>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</si>
  <si>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</si>
  <si>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</si>
  <si>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</si>
  <si>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</si>
  <si>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</si>
  <si>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</si>
  <si>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</si>
  <si>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</si>
  <si>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</si>
  <si>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</si>
  <si>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</si>
  <si>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</si>
  <si>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</si>
  <si>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</si>
  <si>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</si>
  <si>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</si>
  <si>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</si>
  <si>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</si>
  <si>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</si>
  <si>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</si>
  <si>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</si>
  <si>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</si>
  <si>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</si>
  <si>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</si>
  <si>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</si>
  <si>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</si>
  <si>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</si>
  <si>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</si>
  <si>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</si>
  <si>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</si>
  <si>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</si>
  <si>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</si>
  <si>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</si>
  <si>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</si>
  <si>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</si>
  <si>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</si>
  <si>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</si>
  <si>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</si>
  <si>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</si>
  <si>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</si>
  <si>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</si>
  <si>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</si>
  <si>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</si>
  <si>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</si>
  <si>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</si>
  <si>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</si>
  <si>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</si>
  <si>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</si>
  <si>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</si>
  <si>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</si>
  <si>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</si>
  <si>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</si>
  <si>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</si>
  <si>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</si>
  <si>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</si>
  <si>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</si>
  <si>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</si>
  <si>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</si>
  <si>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</si>
  <si>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</si>
  <si>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</si>
  <si>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</si>
  <si>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</si>
  <si>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</si>
  <si>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</si>
  <si>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</si>
  <si>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</si>
  <si>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</si>
  <si>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</si>
  <si>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</si>
  <si>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</si>
  <si>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</si>
  <si>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</si>
  <si>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</si>
  <si>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</si>
  <si>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</si>
  <si>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</si>
  <si>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</si>
  <si>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</si>
  <si>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</si>
  <si>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</si>
  <si>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</si>
  <si>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</si>
  <si>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</si>
  <si>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</si>
  <si>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</si>
  <si>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</si>
  <si>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</si>
  <si>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</si>
  <si>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</si>
  <si>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</si>
  <si>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</si>
  <si>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</si>
  <si>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</si>
  <si>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</si>
  <si>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</si>
  <si>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</si>
  <si>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</si>
  <si>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</si>
  <si>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</si>
  <si>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</si>
  <si>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</si>
  <si>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</si>
  <si>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</si>
  <si>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</si>
  <si>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</si>
  <si>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</si>
  <si>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</si>
  <si>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</si>
  <si>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</si>
  <si>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</si>
  <si>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</si>
  <si>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</si>
  <si>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</si>
  <si>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</si>
  <si>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</si>
  <si>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</si>
  <si>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</si>
  <si>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</si>
  <si>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</si>
  <si>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</si>
  <si>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</si>
  <si>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</si>
  <si>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</si>
  <si>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</si>
  <si>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</si>
  <si>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</si>
  <si>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</si>
  <si>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</si>
  <si>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</si>
  <si>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</si>
  <si>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</si>
  <si>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</si>
  <si>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</si>
  <si>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</si>
  <si>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</si>
  <si>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</si>
  <si>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</si>
  <si>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</si>
  <si>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</si>
  <si>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</si>
  <si>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</si>
  <si>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</si>
  <si>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</si>
  <si>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</si>
  <si>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</si>
  <si>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</si>
  <si>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</si>
  <si>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</si>
  <si>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</si>
  <si>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</si>
  <si>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</si>
  <si>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</si>
  <si>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</si>
  <si>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</si>
  <si>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</si>
  <si>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</si>
  <si>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</si>
  <si>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</si>
  <si>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</si>
  <si>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</si>
  <si>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</si>
  <si>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</si>
  <si>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</si>
  <si>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</si>
  <si>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</si>
  <si>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</si>
  <si>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</si>
  <si>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</si>
  <si>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</si>
  <si>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</si>
  <si>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</si>
  <si>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</si>
  <si>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</si>
  <si>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</si>
  <si>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</si>
  <si>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</si>
  <si>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</si>
  <si>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</si>
  <si>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</si>
  <si>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</si>
  <si>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</si>
  <si>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</si>
  <si>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</si>
  <si>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</si>
  <si>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</si>
  <si>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</si>
  <si>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</si>
  <si>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</si>
  <si>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</si>
  <si>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</si>
  <si>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</si>
  <si>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</si>
  <si>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</si>
  <si>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</si>
  <si>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</si>
  <si>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</si>
  <si>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</si>
  <si>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</si>
  <si>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</si>
  <si>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</si>
  <si>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</si>
  <si>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</si>
  <si>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</si>
  <si>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</si>
  <si>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</si>
  <si>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</si>
  <si>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</si>
  <si>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</si>
  <si>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</si>
  <si>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</si>
  <si>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</si>
  <si>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</si>
  <si>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</si>
  <si>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</si>
  <si>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</si>
  <si>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</si>
  <si>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</si>
  <si>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</si>
  <si>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</si>
  <si>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</si>
  <si>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</si>
  <si>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</si>
  <si>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</si>
  <si>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</si>
  <si>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</si>
  <si>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</si>
  <si>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</si>
  <si>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</si>
  <si>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</si>
  <si>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</si>
  <si>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</si>
  <si>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</si>
  <si>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</si>
  <si>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</si>
  <si>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</si>
  <si>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</si>
  <si>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</si>
  <si>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</si>
  <si>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</si>
  <si>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</si>
  <si>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</si>
  <si>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</si>
  <si>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</si>
  <si>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</si>
  <si>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</si>
  <si>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</si>
  <si>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</si>
  <si>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</si>
  <si>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</si>
  <si>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</si>
  <si>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</si>
  <si>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</si>
  <si>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</si>
  <si>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</si>
  <si>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</si>
  <si>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</si>
  <si>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</si>
  <si>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</si>
  <si>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</si>
  <si>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</si>
  <si>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</si>
  <si>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</si>
  <si>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</si>
  <si>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</si>
  <si>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</si>
  <si>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</si>
  <si>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</si>
  <si>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</si>
  <si>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</si>
  <si>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</si>
  <si>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</si>
  <si>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</si>
  <si>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</si>
  <si>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</si>
  <si>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</si>
  <si>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</si>
  <si>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</si>
  <si>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</si>
  <si>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</si>
  <si>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</si>
  <si>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</si>
  <si>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</si>
  <si>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</si>
  <si>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</si>
  <si>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</si>
  <si>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</si>
  <si>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</si>
  <si>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</si>
  <si>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</si>
  <si>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</si>
  <si>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</si>
  <si>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</si>
  <si>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</si>
  <si>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</si>
  <si>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</si>
  <si>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</si>
  <si>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</si>
  <si>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</si>
  <si>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</si>
  <si>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</si>
  <si>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</si>
  <si>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</si>
  <si>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</si>
  <si>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</si>
  <si>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</si>
  <si>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</si>
  <si>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</si>
  <si>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</si>
  <si>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</si>
  <si>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</si>
  <si>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</si>
  <si>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</si>
  <si>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</si>
  <si>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</si>
  <si>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</si>
  <si>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</si>
  <si>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</si>
  <si>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</si>
  <si>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</si>
  <si>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</si>
  <si>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</si>
  <si>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</si>
  <si>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</si>
  <si>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</si>
  <si>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</si>
  <si>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</si>
  <si>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</si>
  <si>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</si>
  <si>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</si>
  <si>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</si>
  <si>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</si>
  <si>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</si>
  <si>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</si>
  <si>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</si>
  <si>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</si>
  <si>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</si>
  <si>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</si>
  <si>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</si>
  <si>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</si>
  <si>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</si>
  <si>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</si>
  <si>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</si>
  <si>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</si>
  <si>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</si>
  <si>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</si>
  <si>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</si>
  <si>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</si>
  <si>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</si>
  <si>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</si>
  <si>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</si>
  <si>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</si>
  <si>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</si>
  <si>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</si>
  <si>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</si>
  <si>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</si>
  <si>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</si>
  <si>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</si>
  <si>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</si>
  <si>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</si>
  <si>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</si>
  <si>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</si>
  <si>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</si>
  <si>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</si>
  <si>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</si>
  <si>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</si>
  <si>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</si>
  <si>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</si>
  <si>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</si>
  <si>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</si>
  <si>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</si>
  <si>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</si>
  <si>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</si>
  <si>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</si>
  <si>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</si>
  <si>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</si>
  <si>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</si>
  <si>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</si>
  <si>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</si>
  <si>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</si>
  <si>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</si>
  <si>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</si>
  <si>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</si>
  <si>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</si>
  <si>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</si>
  <si>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</si>
  <si>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</si>
  <si>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</si>
  <si>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</si>
  <si>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</si>
  <si>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</si>
  <si>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</si>
  <si>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</si>
  <si>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</si>
  <si>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</si>
  <si>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</si>
  <si>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</si>
  <si>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</si>
  <si>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</si>
  <si>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</si>
  <si>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</si>
  <si>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</si>
  <si>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</si>
  <si>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</si>
  <si>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</si>
  <si>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</si>
  <si>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</si>
  <si>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</si>
  <si>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</si>
  <si>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</si>
  <si>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</si>
  <si>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</si>
  <si>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</si>
  <si>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</si>
  <si>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</si>
  <si>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</si>
  <si>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</si>
  <si>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</si>
  <si>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</si>
  <si>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</si>
  <si>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</si>
  <si>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</si>
  <si>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</si>
  <si>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</si>
  <si>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</si>
  <si>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</si>
  <si>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</si>
  <si>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</si>
  <si>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</si>
  <si>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</si>
  <si>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</si>
  <si>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</si>
  <si>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</si>
  <si>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</si>
  <si>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</si>
  <si>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</si>
  <si>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</si>
  <si>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</si>
  <si>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</si>
  <si>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</si>
  <si>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</si>
  <si>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</si>
  <si>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</si>
  <si>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</si>
  <si>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</si>
  <si>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</si>
  <si>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</si>
  <si>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</si>
  <si>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</si>
  <si>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</si>
  <si>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</si>
  <si>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</si>
  <si>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</si>
  <si>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</si>
  <si>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</si>
  <si>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</si>
  <si>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</si>
  <si>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</si>
  <si>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</si>
  <si>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</si>
  <si>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</si>
  <si>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</si>
  <si>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</si>
  <si>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</si>
  <si>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</si>
  <si>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</si>
  <si>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</si>
  <si>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</si>
  <si>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</si>
  <si>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</si>
  <si>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</si>
  <si>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</si>
  <si>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</si>
  <si>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</si>
  <si>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</si>
  <si>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</si>
  <si>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</si>
  <si>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</si>
  <si>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</si>
  <si>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</si>
  <si>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</si>
  <si>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</si>
  <si>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</si>
  <si>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</si>
  <si>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</si>
  <si>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</si>
  <si>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</si>
  <si>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</si>
  <si>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</si>
  <si>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</si>
  <si>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</si>
  <si>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</si>
  <si>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</si>
  <si>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</si>
  <si>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</si>
  <si>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</si>
  <si>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</si>
  <si>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</si>
  <si>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</si>
  <si>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</si>
  <si>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</si>
  <si>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</si>
  <si>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</si>
  <si>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</si>
  <si>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</si>
  <si>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</si>
  <si>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</si>
  <si>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</si>
  <si>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</si>
  <si>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</si>
  <si>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</si>
  <si>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</si>
  <si>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</si>
  <si>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</si>
  <si>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</si>
  <si>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</si>
  <si>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</si>
  <si>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</si>
  <si>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</si>
  <si>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</si>
  <si>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</si>
  <si>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</si>
  <si>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</si>
  <si>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</si>
  <si>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</si>
  <si>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</si>
  <si>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</si>
  <si>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</si>
  <si>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</si>
  <si>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</si>
  <si>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</si>
  <si>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</si>
  <si>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</si>
  <si>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</si>
  <si>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</si>
  <si>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</si>
  <si>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</si>
  <si>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</si>
  <si>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</si>
  <si>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</si>
  <si>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</si>
  <si>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</si>
  <si>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</si>
  <si>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</si>
  <si>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</si>
  <si>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</si>
  <si>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</si>
  <si>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</si>
  <si>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</si>
  <si>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</si>
  <si>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</si>
  <si>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</si>
  <si>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</si>
  <si>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</si>
  <si>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</si>
  <si>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</si>
  <si>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</si>
  <si>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</si>
  <si>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</si>
  <si>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</si>
  <si>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</si>
  <si>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</si>
  <si>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</si>
  <si>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</si>
  <si>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</si>
  <si>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</si>
  <si>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</si>
  <si>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</si>
  <si>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</si>
  <si>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</si>
  <si>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</si>
  <si>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</si>
  <si>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</si>
  <si>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</si>
  <si>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</si>
  <si>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</si>
  <si>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</si>
  <si>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</si>
  <si>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</si>
  <si>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</si>
  <si>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</si>
  <si>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</si>
  <si>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</si>
  <si>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</si>
  <si>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</si>
  <si>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</si>
  <si>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</si>
  <si>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</si>
  <si>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</si>
  <si>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</si>
  <si>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</si>
  <si>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</si>
  <si>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</si>
  <si>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</si>
  <si>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</si>
  <si>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</si>
  <si>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</si>
  <si>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</si>
  <si>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</si>
  <si>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</si>
  <si>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</si>
  <si>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</si>
  <si>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</si>
  <si>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</si>
  <si>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</si>
  <si>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</si>
  <si>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</si>
  <si>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</si>
  <si>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</si>
  <si>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</si>
  <si>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</si>
  <si>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</si>
  <si>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</si>
  <si>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</si>
  <si>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</si>
  <si>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</si>
  <si>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</si>
  <si>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</si>
  <si>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</si>
  <si>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</si>
  <si>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</si>
  <si>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</si>
  <si>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</si>
  <si>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</si>
  <si>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</si>
  <si>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</si>
  <si>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</si>
  <si>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</si>
  <si>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</si>
  <si>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</si>
  <si>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</si>
  <si>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</si>
  <si>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</si>
  <si>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</si>
  <si>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</si>
  <si>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</si>
  <si>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</si>
  <si>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</si>
  <si>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</si>
  <si>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</si>
  <si>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</si>
  <si>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</si>
  <si>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</si>
  <si>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</si>
  <si>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</si>
  <si>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</si>
  <si>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</si>
  <si>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</si>
  <si>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</si>
  <si>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</si>
  <si>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</si>
  <si>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</si>
  <si>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</si>
  <si>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</si>
  <si>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</si>
  <si>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</si>
  <si>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</si>
  <si>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</si>
  <si>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</si>
  <si>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</si>
  <si>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</si>
  <si>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</si>
  <si>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</si>
  <si>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</si>
  <si>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</si>
  <si>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</si>
  <si>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</si>
  <si>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</si>
  <si>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</si>
  <si>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</si>
  <si>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</si>
  <si>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</si>
  <si>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</si>
  <si>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</si>
  <si>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</si>
  <si>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</si>
  <si>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</si>
  <si>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</si>
  <si>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</si>
  <si>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</si>
  <si>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</si>
  <si>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</si>
  <si>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</si>
  <si>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</si>
  <si>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</si>
  <si>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</si>
  <si>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</si>
  <si>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</si>
  <si>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</si>
  <si>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</si>
  <si>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</si>
  <si>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</si>
  <si>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</si>
  <si>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</si>
  <si>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</si>
  <si>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</si>
  <si>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</si>
  <si>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</si>
  <si>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</si>
  <si>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</si>
  <si>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</si>
  <si>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</si>
  <si>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</si>
  <si>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</si>
  <si>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</si>
  <si>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</si>
  <si>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</si>
  <si>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</si>
  <si>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</si>
  <si>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</si>
  <si>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</si>
  <si>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</si>
  <si>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</si>
  <si>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</si>
  <si>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</si>
  <si>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</si>
  <si>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</si>
  <si>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</si>
  <si>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</si>
  <si>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</si>
  <si>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</si>
  <si>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</si>
  <si>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</si>
  <si>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</si>
  <si>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</si>
  <si>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</si>
  <si>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</si>
  <si>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</si>
  <si>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</si>
  <si>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</si>
  <si>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</si>
  <si>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</si>
  <si>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</si>
  <si>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</si>
  <si>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</si>
  <si>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</si>
  <si>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</si>
  <si>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</si>
  <si>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</si>
  <si>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</si>
  <si>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</si>
  <si>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</si>
  <si>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</si>
  <si>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</si>
  <si>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</si>
  <si>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</si>
  <si>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</si>
  <si>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</si>
  <si>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</si>
  <si>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</si>
  <si>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</si>
  <si>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</si>
  <si>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</si>
  <si>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</si>
  <si>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</si>
  <si>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</si>
  <si>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</si>
  <si>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</si>
  <si>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</si>
  <si>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</si>
  <si>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</si>
  <si>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</si>
  <si>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</si>
  <si>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</si>
  <si>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</si>
  <si>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</si>
  <si>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</si>
  <si>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</si>
  <si>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</si>
  <si>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</si>
  <si>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</si>
  <si>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</si>
  <si>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</si>
  <si>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</si>
  <si>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</si>
  <si>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</si>
  <si>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</si>
  <si>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</si>
  <si>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</si>
  <si>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</si>
  <si>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</si>
  <si>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</si>
  <si>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</si>
  <si>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</si>
  <si>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</si>
  <si>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</si>
  <si>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</si>
  <si>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</si>
  <si>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</si>
  <si>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</si>
  <si>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</si>
  <si>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</si>
  <si>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</si>
  <si>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</si>
  <si>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</si>
  <si>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</si>
  <si>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</si>
  <si>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</si>
  <si>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</si>
  <si>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</si>
  <si>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</si>
  <si>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</si>
  <si>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</si>
  <si>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</si>
  <si>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</si>
  <si>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</si>
  <si>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</si>
  <si>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</si>
  <si>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</si>
  <si>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</si>
  <si>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</si>
  <si>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</si>
  <si>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</si>
  <si>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</si>
  <si>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</si>
  <si>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</si>
  <si>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</si>
  <si>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</si>
  <si>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</si>
  <si>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</si>
  <si>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</si>
  <si>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</si>
  <si>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</si>
  <si>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</si>
  <si>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</si>
  <si>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</si>
  <si>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</si>
  <si>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</si>
  <si>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</si>
  <si>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</si>
  <si>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</si>
  <si>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</si>
  <si>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</si>
  <si>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</si>
  <si>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</si>
  <si>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</si>
  <si>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</si>
  <si>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</si>
  <si>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</si>
  <si>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</si>
  <si>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</si>
  <si>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</si>
  <si>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</si>
  <si>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</si>
  <si>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</si>
  <si>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</si>
  <si>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</si>
  <si>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</si>
  <si>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</si>
  <si>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</si>
  <si>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</si>
  <si>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</si>
  <si>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</si>
  <si>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</si>
  <si>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</si>
  <si>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</si>
  <si>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</si>
  <si>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</si>
  <si>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</si>
  <si>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</si>
  <si>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</si>
  <si>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</si>
  <si>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</si>
  <si>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</si>
  <si>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</si>
  <si>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</si>
  <si>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</si>
  <si>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</si>
  <si>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</si>
  <si>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</si>
  <si>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</si>
  <si>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</si>
  <si>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</si>
  <si>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</si>
  <si>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</si>
  <si>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</si>
  <si>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</si>
  <si>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</si>
  <si>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</si>
  <si>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</si>
  <si>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</si>
  <si>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</si>
  <si>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</si>
  <si>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</si>
  <si>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</si>
  <si>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</si>
  <si>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</si>
  <si>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</si>
  <si>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</si>
  <si>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</si>
  <si>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</si>
  <si>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</si>
  <si>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</si>
  <si>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</si>
  <si>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</si>
  <si>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</si>
  <si>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</si>
  <si>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</si>
  <si>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</si>
  <si>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</si>
  <si>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</si>
  <si>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</si>
  <si>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</si>
  <si>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</si>
  <si>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</si>
  <si>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</si>
  <si>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</si>
  <si>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</si>
  <si>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</si>
  <si>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</si>
  <si>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</si>
  <si>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</si>
  <si>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</si>
  <si>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</si>
  <si>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</si>
  <si>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</si>
  <si>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</si>
  <si>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</si>
  <si>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</si>
  <si>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</si>
  <si>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</si>
  <si>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</si>
  <si>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</si>
  <si>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</si>
  <si>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</si>
  <si>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</si>
  <si>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</si>
  <si>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</si>
  <si>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</si>
  <si>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</si>
  <si>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</si>
  <si>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</si>
  <si>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</si>
  <si>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</si>
  <si>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</si>
  <si>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</si>
  <si>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</si>
  <si>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</si>
  <si>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</si>
  <si>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</si>
  <si>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</si>
  <si>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</si>
  <si>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</si>
  <si>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</si>
  <si>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</si>
  <si>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</si>
  <si>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</si>
  <si>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</si>
  <si>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</si>
  <si>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</si>
  <si>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</si>
  <si>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</si>
  <si>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</si>
  <si>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</si>
  <si>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</si>
  <si>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</si>
  <si>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</si>
  <si>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</si>
  <si>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</si>
  <si>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</si>
  <si>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</si>
  <si>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</si>
  <si>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</si>
  <si>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</si>
  <si>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</si>
  <si>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</si>
  <si>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</si>
  <si>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</si>
  <si>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</si>
  <si>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</si>
  <si>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</si>
  <si>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</si>
  <si>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</si>
  <si>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</si>
  <si>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</si>
  <si>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</si>
  <si>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</si>
  <si>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</si>
  <si>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</si>
  <si>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</si>
  <si>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</si>
  <si>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</si>
  <si>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</si>
  <si>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</si>
  <si>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</si>
  <si>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</si>
  <si>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</si>
  <si>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</si>
  <si>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</si>
  <si>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</si>
  <si>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</si>
  <si>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</si>
  <si>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</si>
  <si>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</si>
  <si>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</si>
  <si>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</si>
  <si>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</si>
  <si>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</si>
  <si>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</si>
  <si>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</si>
  <si>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</si>
  <si>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</si>
  <si>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</si>
  <si>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</si>
  <si>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</si>
  <si>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</si>
  <si>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</si>
  <si>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</si>
  <si>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</si>
  <si>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</si>
  <si>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</si>
  <si>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</si>
  <si>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</si>
  <si>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</si>
  <si>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</si>
  <si>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</si>
  <si>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</si>
  <si>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</si>
  <si>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</si>
  <si>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</si>
  <si>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</si>
  <si>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</si>
  <si>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</si>
  <si>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</si>
  <si>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</si>
  <si>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</si>
  <si>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</si>
  <si>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</si>
  <si>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</si>
  <si>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</si>
  <si>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</si>
  <si>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</si>
  <si>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</si>
  <si>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</si>
  <si>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</si>
  <si>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</si>
  <si>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</si>
  <si>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</si>
  <si>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</si>
  <si>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</si>
  <si>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</si>
  <si>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</si>
  <si>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</si>
  <si>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</si>
  <si>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</si>
  <si>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</si>
  <si>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</si>
  <si>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</si>
  <si>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</si>
  <si>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</si>
  <si>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</si>
  <si>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</si>
  <si>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</si>
  <si>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</si>
  <si>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</si>
  <si>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</si>
  <si>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</si>
  <si>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</si>
  <si>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</si>
  <si>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</si>
  <si>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</si>
  <si>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</si>
  <si>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</si>
  <si>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</si>
  <si>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</si>
  <si>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</si>
  <si>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</si>
  <si>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</si>
  <si>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</si>
  <si>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</si>
  <si>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</si>
  <si>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</si>
  <si>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</si>
  <si>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</si>
  <si>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</si>
  <si>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</si>
  <si>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</si>
  <si>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</si>
  <si>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</si>
  <si>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</si>
  <si>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</si>
  <si>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</si>
  <si>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</si>
  <si>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</si>
  <si>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</si>
  <si>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</si>
  <si>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</si>
  <si>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</si>
  <si>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</si>
  <si>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</si>
  <si>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</si>
  <si>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</si>
  <si>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</si>
  <si>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</si>
  <si>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</si>
  <si>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</si>
  <si>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</si>
  <si>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</si>
  <si>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</si>
  <si>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</si>
  <si>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</si>
  <si>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</si>
  <si>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</si>
  <si>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</si>
  <si>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</si>
  <si>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</si>
  <si>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</si>
  <si>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</si>
  <si>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</si>
  <si>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</si>
  <si>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</si>
  <si>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</si>
  <si>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</si>
  <si>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</si>
  <si>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</si>
  <si>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</si>
  <si>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</si>
  <si>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</si>
  <si>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</si>
  <si>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</si>
  <si>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</si>
  <si>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</si>
  <si>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</si>
  <si>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</si>
  <si>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</si>
  <si>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</si>
  <si>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</si>
  <si>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</si>
  <si>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</si>
  <si>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</si>
  <si>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</si>
  <si>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</si>
  <si>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</si>
  <si>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</si>
  <si>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</si>
  <si>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</si>
  <si>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</si>
  <si>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</si>
  <si>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</si>
  <si>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</si>
  <si>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</si>
  <si>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</si>
  <si>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</si>
  <si>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</si>
  <si>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</si>
  <si>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</si>
  <si>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</si>
  <si>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</si>
  <si>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</si>
  <si>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</si>
  <si>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</si>
  <si>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</si>
  <si>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</si>
  <si>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</si>
  <si>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</si>
  <si>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</si>
  <si>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</si>
  <si>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</si>
  <si>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</si>
  <si>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</si>
  <si>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</si>
  <si>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</si>
  <si>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</si>
  <si>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</si>
  <si>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</si>
  <si>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</si>
  <si>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</si>
  <si>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</si>
  <si>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</si>
  <si>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</si>
  <si>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</si>
  <si>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</si>
  <si>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</si>
  <si>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</si>
  <si>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</si>
  <si>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</si>
  <si>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</si>
  <si>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</si>
  <si>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</si>
  <si>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</si>
  <si>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</si>
  <si>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</si>
  <si>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</si>
  <si>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</si>
  <si>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</si>
  <si>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</si>
  <si>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</si>
  <si>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</si>
  <si>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</si>
  <si>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</si>
  <si>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</si>
  <si>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</si>
  <si>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</si>
  <si>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</si>
  <si>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</si>
  <si>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</si>
  <si>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</si>
  <si>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</si>
  <si>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</si>
  <si>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</si>
  <si>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</si>
  <si>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</si>
  <si>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</si>
  <si>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</si>
  <si>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</si>
  <si>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</si>
  <si>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</si>
  <si>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</si>
  <si>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</si>
  <si>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</si>
  <si>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</si>
  <si>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</si>
  <si>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</si>
  <si>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</si>
  <si>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</si>
  <si>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</si>
  <si>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</si>
  <si>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</si>
  <si>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</si>
  <si>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</si>
  <si>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</si>
  <si>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</si>
  <si>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</si>
  <si>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</si>
  <si>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</si>
  <si>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</si>
  <si>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</si>
  <si>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</si>
  <si>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</si>
  <si>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</si>
  <si>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</si>
  <si>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</si>
  <si>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</si>
  <si>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</si>
  <si>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</si>
  <si>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</si>
  <si>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</si>
  <si>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</si>
  <si>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</si>
  <si>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</si>
  <si>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</si>
  <si>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</si>
  <si>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</si>
  <si>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</si>
  <si>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</si>
  <si>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</si>
  <si>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</si>
  <si>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</si>
  <si>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</si>
  <si>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</si>
  <si>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</si>
  <si>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</si>
  <si>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</si>
  <si>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</si>
  <si>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</si>
  <si>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</si>
  <si>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</si>
  <si>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</si>
  <si>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</si>
  <si>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</si>
  <si>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</si>
  <si>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</si>
  <si>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</si>
  <si>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</si>
  <si>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</si>
  <si>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</si>
  <si>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</si>
  <si>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</si>
  <si>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</si>
  <si>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</si>
  <si>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</si>
  <si>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</si>
  <si>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</si>
  <si>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</si>
  <si>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</si>
  <si>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</si>
  <si>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</si>
  <si>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</si>
  <si>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</si>
  <si>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</si>
  <si>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</si>
  <si>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</si>
  <si>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</si>
  <si>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</si>
  <si>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</si>
  <si>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</si>
  <si>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</si>
  <si>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</si>
  <si>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</si>
  <si>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</si>
  <si>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</si>
  <si>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</si>
  <si>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</si>
  <si>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</si>
  <si>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</si>
  <si>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</si>
  <si>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</si>
  <si>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</si>
  <si>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</si>
  <si>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</si>
  <si>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</si>
  <si>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</si>
  <si>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</si>
  <si>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</si>
  <si>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</si>
  <si>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</si>
  <si>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</si>
  <si>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</si>
  <si>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</si>
  <si>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</si>
  <si>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</si>
  <si>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</si>
  <si>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</si>
  <si>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</si>
  <si>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</si>
  <si>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</si>
  <si>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</si>
  <si>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</si>
  <si>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</si>
  <si>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</si>
  <si>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</si>
  <si>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</si>
  <si>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</si>
  <si>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</si>
  <si>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</si>
  <si>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</si>
  <si>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</si>
  <si>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</si>
  <si>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</si>
  <si>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</si>
  <si>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</si>
  <si>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</si>
  <si>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</si>
  <si>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</si>
  <si>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</si>
  <si>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</si>
  <si>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</si>
  <si>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</si>
  <si>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</si>
  <si>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</si>
  <si>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</si>
  <si>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</si>
  <si>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</si>
  <si>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</si>
  <si>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</si>
  <si>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</si>
  <si>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</si>
  <si>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</si>
  <si>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</si>
  <si>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</si>
  <si>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</si>
  <si>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</si>
  <si>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</si>
  <si>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</si>
  <si>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</si>
  <si>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</si>
  <si>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</si>
  <si>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</si>
  <si>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</si>
  <si>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</si>
  <si>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</si>
  <si>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</si>
  <si>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</si>
  <si>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</si>
  <si>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</si>
  <si>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</si>
  <si>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</si>
  <si>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</si>
  <si>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</si>
  <si>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</si>
  <si>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</si>
  <si>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</si>
  <si>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</si>
  <si>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</si>
  <si>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</si>
  <si>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</si>
  <si>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</si>
  <si>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</si>
  <si>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</si>
  <si>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</si>
  <si>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</si>
  <si>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</si>
  <si>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</si>
  <si>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</si>
  <si>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</si>
  <si>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</si>
  <si>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</si>
  <si>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</si>
  <si>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</si>
  <si>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</si>
  <si>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</si>
  <si>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</si>
  <si>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</si>
  <si>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</si>
  <si>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</si>
  <si>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</si>
  <si>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</si>
  <si>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</si>
  <si>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</si>
  <si>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</si>
  <si>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</si>
  <si>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</si>
  <si>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</si>
  <si>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</si>
  <si>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</si>
  <si>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</si>
  <si>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</si>
  <si>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</si>
  <si>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</si>
  <si>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</si>
  <si>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</si>
  <si>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</si>
  <si>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</si>
  <si>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</si>
  <si>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</si>
  <si>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</si>
  <si>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</si>
  <si>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</si>
  <si>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</si>
  <si>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</si>
  <si>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</si>
  <si>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</si>
  <si>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</si>
  <si>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</si>
  <si>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</si>
  <si>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</si>
  <si>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</si>
  <si>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</si>
  <si>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</si>
  <si>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</si>
  <si>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</si>
  <si>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</si>
  <si>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</si>
  <si>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</si>
  <si>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</si>
  <si>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</si>
  <si>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</si>
  <si>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</si>
  <si>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</si>
  <si>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</si>
  <si>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</si>
  <si>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</si>
  <si>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</si>
  <si>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</si>
  <si>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</si>
  <si>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</si>
  <si>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</si>
  <si>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</si>
  <si>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</si>
  <si>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</si>
  <si>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</si>
  <si>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</si>
  <si>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</si>
  <si>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</si>
  <si>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</si>
  <si>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</si>
  <si>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</si>
  <si>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</si>
  <si>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</si>
  <si>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</si>
  <si>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</si>
  <si>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</si>
  <si>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</si>
  <si>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</si>
  <si>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</si>
  <si>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</si>
  <si>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</si>
  <si>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</si>
  <si>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</si>
  <si>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</si>
  <si>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</si>
  <si>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</si>
  <si>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</si>
  <si>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</si>
  <si>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</si>
  <si>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</si>
  <si>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</si>
  <si>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</si>
  <si>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</si>
  <si>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</si>
  <si>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</si>
  <si>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</si>
  <si>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</si>
  <si>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</si>
  <si>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</si>
  <si>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</si>
  <si>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</si>
  <si>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</si>
  <si>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</si>
  <si>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</si>
  <si>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</si>
  <si>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</si>
  <si>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</si>
  <si>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</si>
  <si>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</si>
  <si>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</si>
  <si>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</si>
  <si>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</si>
  <si>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</si>
  <si>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</si>
  <si>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</si>
  <si>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</si>
  <si>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</si>
  <si>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</si>
  <si>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</si>
  <si>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</si>
  <si>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</si>
  <si>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</si>
  <si>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</si>
  <si>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</si>
  <si>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</si>
  <si>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</si>
  <si>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</si>
  <si>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</si>
  <si>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</si>
  <si>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</si>
  <si>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</si>
  <si>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</si>
  <si>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</si>
  <si>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</si>
  <si>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</si>
  <si>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</si>
  <si>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</si>
  <si>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</si>
  <si>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</si>
  <si>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</si>
  <si>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</si>
  <si>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</si>
  <si>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</si>
  <si>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</si>
  <si>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</si>
  <si>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</si>
  <si>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</si>
  <si>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</si>
  <si>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</si>
  <si>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</si>
  <si>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</si>
  <si>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</si>
  <si>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</si>
  <si>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</si>
  <si>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</si>
  <si>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</si>
  <si>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</si>
  <si>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</si>
  <si>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</si>
  <si>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</si>
  <si>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</si>
  <si>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</si>
  <si>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</si>
  <si>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</si>
  <si>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</si>
  <si>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</si>
  <si>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</si>
  <si>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</si>
  <si>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</si>
  <si>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</si>
  <si>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</si>
  <si>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</si>
  <si>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</si>
  <si>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</si>
  <si>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</si>
  <si>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</si>
  <si>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</si>
  <si>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</si>
  <si>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</si>
  <si>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</si>
  <si>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</si>
  <si>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</si>
  <si>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</si>
  <si>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</si>
  <si>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</si>
  <si>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</si>
  <si>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</si>
  <si>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</si>
  <si>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</si>
  <si>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</si>
  <si>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</si>
  <si>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</si>
  <si>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</si>
  <si>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</si>
  <si>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</si>
  <si>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</si>
  <si>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</si>
  <si>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</si>
  <si>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</si>
  <si>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</si>
  <si>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</si>
  <si>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</si>
  <si>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</si>
  <si>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</si>
  <si>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</si>
  <si>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</si>
  <si>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</si>
  <si>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</si>
  <si>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</si>
  <si>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</si>
  <si>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</si>
  <si>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</si>
  <si>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</si>
  <si>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</si>
  <si>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</si>
  <si>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</si>
  <si>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</si>
  <si>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</si>
  <si>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</si>
  <si>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</si>
  <si>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</si>
  <si>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</si>
  <si>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</si>
  <si>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</si>
  <si>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</si>
  <si>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</si>
  <si>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</si>
  <si>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</si>
  <si>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</si>
  <si>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</si>
  <si>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</si>
  <si>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</si>
  <si>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</si>
  <si>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</si>
  <si>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</si>
  <si>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</si>
  <si>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</si>
  <si>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</si>
  <si>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</si>
  <si>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</si>
  <si>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</si>
  <si>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</si>
  <si>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</si>
  <si>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</si>
  <si>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</si>
  <si>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</si>
  <si>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</si>
  <si>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</si>
  <si>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</si>
  <si>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</si>
  <si>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</si>
  <si>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</si>
  <si>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</si>
  <si>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</si>
  <si>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</si>
  <si>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</si>
  <si>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</si>
  <si>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</si>
  <si>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</si>
  <si>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</si>
  <si>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</si>
  <si>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</si>
  <si>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</si>
  <si>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</si>
  <si>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</si>
  <si>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</si>
  <si>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</si>
  <si>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</si>
  <si>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</si>
  <si>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</si>
  <si>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</si>
  <si>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</si>
  <si>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</si>
  <si>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</si>
  <si>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</si>
  <si>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</si>
  <si>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</si>
  <si>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</si>
  <si>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</si>
  <si>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</si>
  <si>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</si>
  <si>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</si>
  <si>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</si>
  <si>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</si>
  <si>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</si>
  <si>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</si>
  <si>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</si>
  <si>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</si>
  <si>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</si>
  <si>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</si>
  <si>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</si>
  <si>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</si>
  <si>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</si>
  <si>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</si>
  <si>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</si>
  <si>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</si>
  <si>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</si>
  <si>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</si>
  <si>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</si>
  <si>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</si>
  <si>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</si>
  <si>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</si>
  <si>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</si>
  <si>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</si>
  <si>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</si>
  <si>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</si>
  <si>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</si>
  <si>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</si>
  <si>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</si>
  <si>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</si>
  <si>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</si>
  <si>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</si>
  <si>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</si>
  <si>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</si>
  <si>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</si>
  <si>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</si>
  <si>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</si>
  <si>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</si>
  <si>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</si>
  <si>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</si>
  <si>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</si>
  <si>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</si>
  <si>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</si>
  <si>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</si>
  <si>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</si>
  <si>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</si>
  <si>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</si>
  <si>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</si>
  <si>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</si>
  <si>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</si>
  <si>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</si>
  <si>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</si>
  <si>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</si>
  <si>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</si>
  <si>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</si>
  <si>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</si>
  <si>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</si>
  <si>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</si>
  <si>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</si>
  <si>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</si>
  <si>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</si>
  <si>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</si>
  <si>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</si>
  <si>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</si>
  <si>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</si>
  <si>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</si>
  <si>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</si>
  <si>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</si>
  <si>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</si>
  <si>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</si>
  <si>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</si>
  <si>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</si>
  <si>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</si>
  <si>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</si>
  <si>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</si>
  <si>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</si>
  <si>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</si>
  <si>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</si>
  <si>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</si>
  <si>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</si>
  <si>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</si>
  <si>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</si>
  <si>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</si>
  <si>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</si>
  <si>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</si>
  <si>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</si>
  <si>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</si>
  <si>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</si>
  <si>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</si>
  <si>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</si>
  <si>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</si>
  <si>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</si>
  <si>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</si>
  <si>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</si>
  <si>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</si>
  <si>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</si>
  <si>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</si>
  <si>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</si>
  <si>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</si>
  <si>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</si>
  <si>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</si>
  <si>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</si>
  <si>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</si>
  <si>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</si>
  <si>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</si>
  <si>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</si>
  <si>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</si>
  <si>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</si>
  <si>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</si>
  <si>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</si>
  <si>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</si>
  <si>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</si>
  <si>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</si>
  <si>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</si>
  <si>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</si>
  <si>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</si>
  <si>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</si>
  <si>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</si>
  <si>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</si>
  <si>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</si>
  <si>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</si>
  <si>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</si>
  <si>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</si>
  <si>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</si>
  <si>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</si>
  <si>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</si>
  <si>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</si>
  <si>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</si>
  <si>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</si>
  <si>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</si>
  <si>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</si>
  <si>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</si>
  <si>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</si>
  <si>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</si>
  <si>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</si>
  <si>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</si>
  <si>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</si>
  <si>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</si>
  <si>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</si>
  <si>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</si>
  <si>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</si>
  <si>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</si>
  <si>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</si>
  <si>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</si>
  <si>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</si>
  <si>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</si>
  <si>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</si>
  <si>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</si>
  <si>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</si>
  <si>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</si>
  <si>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</si>
  <si>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</si>
  <si>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</si>
  <si>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</si>
  <si>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</si>
  <si>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</si>
  <si>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</si>
  <si>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</si>
  <si>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</si>
  <si>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</si>
  <si>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</si>
  <si>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</si>
  <si>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</si>
  <si>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</si>
  <si>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</si>
  <si>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</si>
  <si>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</si>
  <si>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</si>
  <si>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</si>
  <si>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</si>
  <si>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</si>
  <si>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</si>
  <si>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</si>
  <si>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</si>
  <si>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</si>
  <si>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</si>
  <si>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</si>
  <si>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</si>
  <si>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</si>
  <si>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</si>
  <si>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</si>
  <si>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</si>
  <si>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</si>
  <si>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</si>
  <si>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</si>
  <si>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</si>
  <si>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</si>
  <si>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</si>
  <si>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</si>
  <si>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</si>
  <si>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</si>
  <si>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</si>
  <si>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</si>
  <si>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</si>
  <si>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</si>
  <si>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</si>
  <si>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</si>
  <si>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</si>
  <si>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</si>
  <si>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</si>
  <si>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</si>
  <si>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</si>
  <si>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</si>
  <si>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</si>
  <si>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</si>
  <si>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</si>
  <si>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</si>
  <si>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</si>
  <si>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</si>
  <si>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</si>
  <si>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</si>
  <si>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</si>
  <si>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</si>
  <si>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</si>
  <si>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</si>
  <si>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</si>
  <si>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</si>
  <si>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</si>
  <si>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</si>
  <si>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</si>
  <si>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</si>
  <si>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</si>
  <si>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</si>
  <si>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</si>
  <si>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</si>
  <si>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</si>
  <si>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</si>
  <si>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</si>
  <si>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</si>
  <si>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</si>
  <si>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</si>
  <si>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</si>
  <si>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</si>
  <si>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</si>
  <si>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</si>
  <si>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</si>
  <si>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</si>
  <si>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</si>
  <si>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</si>
  <si>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</si>
  <si>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</si>
  <si>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</si>
  <si>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</si>
  <si>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</si>
  <si>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</si>
  <si>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</si>
  <si>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</si>
  <si>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</si>
  <si>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</si>
  <si>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</si>
  <si>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</si>
  <si>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</si>
  <si>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</si>
  <si>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</si>
  <si>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</si>
  <si>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</si>
  <si>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</si>
  <si>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</si>
  <si>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</si>
  <si>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</si>
  <si>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</si>
  <si>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</si>
  <si>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</si>
  <si>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</si>
  <si>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</si>
  <si>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</si>
  <si>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</si>
  <si>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</si>
  <si>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</si>
  <si>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</si>
  <si>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</si>
  <si>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</si>
  <si>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</si>
  <si>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</si>
  <si>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</si>
  <si>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</si>
  <si>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</si>
  <si>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</si>
  <si>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</si>
  <si>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</si>
  <si>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</si>
  <si>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</si>
  <si>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</si>
  <si>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</si>
  <si>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</si>
  <si>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</si>
  <si>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</si>
  <si>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</si>
  <si>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</si>
  <si>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</si>
  <si>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</si>
  <si>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</si>
  <si>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</si>
  <si>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</si>
  <si>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</si>
  <si>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</si>
  <si>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</si>
  <si>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</si>
  <si>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</si>
  <si>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</si>
  <si>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</si>
  <si>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</si>
  <si>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</si>
  <si>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</si>
  <si>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</si>
  <si>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</si>
  <si>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</si>
  <si>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</si>
  <si>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</si>
  <si>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</si>
  <si>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</si>
  <si>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</si>
  <si>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</si>
  <si>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</si>
  <si>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</si>
  <si>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</si>
  <si>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</si>
  <si>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</si>
  <si>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</si>
  <si>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</si>
  <si>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</si>
  <si>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</si>
  <si>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</si>
  <si>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</si>
  <si>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</si>
  <si>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</si>
  <si>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</si>
  <si>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</si>
  <si>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</si>
  <si>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</si>
  <si>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</si>
  <si>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</si>
  <si>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</si>
  <si>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</si>
  <si>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</si>
  <si>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</si>
  <si>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</si>
  <si>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</si>
  <si>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</si>
  <si>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</si>
  <si>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</si>
  <si>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</si>
  <si>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</si>
  <si>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</si>
  <si>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</si>
  <si>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</si>
  <si>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</si>
  <si>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</si>
  <si>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</si>
  <si>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</si>
  <si>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</si>
  <si>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</si>
  <si>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</si>
  <si>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</si>
  <si>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</si>
  <si>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</si>
  <si>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</si>
  <si>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</si>
  <si>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</si>
  <si>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</si>
  <si>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</si>
  <si>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</si>
  <si>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</si>
  <si>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</si>
  <si>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</si>
  <si>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</si>
  <si>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</si>
  <si>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</si>
  <si>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</si>
  <si>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</si>
  <si>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</si>
  <si>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</si>
  <si>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</si>
  <si>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</si>
  <si>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</si>
  <si>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</si>
  <si>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</si>
  <si>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</si>
  <si>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</si>
  <si>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</si>
  <si>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</si>
  <si>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</si>
  <si>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</si>
  <si>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</si>
  <si>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</si>
  <si>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</si>
  <si>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</si>
  <si>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</si>
  <si>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</si>
  <si>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</si>
  <si>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</si>
  <si>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</si>
  <si>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</si>
  <si>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</si>
  <si>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</si>
  <si>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</si>
  <si>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</si>
  <si>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</si>
  <si>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</si>
  <si>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</si>
  <si>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</si>
  <si>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</si>
  <si>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</si>
  <si>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</si>
  <si>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</si>
  <si>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</si>
  <si>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</si>
  <si>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</si>
  <si>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</si>
  <si>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</si>
  <si>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</si>
  <si>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</si>
  <si>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</si>
  <si>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</si>
  <si>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</si>
  <si>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</si>
  <si>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</si>
  <si>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</si>
  <si>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</si>
  <si>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</si>
  <si>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</si>
  <si>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</si>
  <si>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</si>
  <si>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</si>
  <si>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</si>
  <si>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</si>
  <si>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</si>
  <si>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</si>
  <si>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</si>
  <si>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</si>
  <si>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</si>
  <si>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</si>
  <si>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</si>
  <si>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</si>
  <si>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</si>
  <si>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</si>
  <si>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</si>
  <si>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</si>
  <si>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</si>
  <si>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</si>
  <si>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</si>
  <si>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</si>
  <si>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</si>
  <si>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</si>
  <si>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</si>
  <si>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</si>
  <si>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</si>
  <si>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</si>
  <si>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</si>
  <si>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</si>
  <si>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</si>
  <si>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</si>
  <si>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</si>
  <si>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</si>
  <si>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</si>
  <si>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</si>
  <si>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</si>
  <si>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</si>
  <si>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</si>
  <si>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</si>
  <si>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</si>
  <si>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</si>
  <si>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</si>
  <si>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</si>
  <si>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</si>
  <si>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</si>
  <si>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</si>
  <si>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</si>
  <si>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</si>
  <si>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</si>
  <si>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</si>
  <si>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</si>
  <si>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</si>
  <si>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</si>
  <si>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</si>
  <si>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</si>
  <si>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</si>
  <si>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</si>
  <si>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</si>
  <si>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</si>
  <si>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</si>
  <si>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</si>
  <si>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</si>
  <si>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</si>
  <si>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</si>
  <si>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</si>
  <si>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</si>
  <si>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</si>
  <si>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</si>
  <si>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</si>
  <si>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</si>
  <si>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</si>
  <si>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</si>
  <si>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</si>
  <si>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</si>
  <si>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</si>
  <si>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</si>
  <si>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</si>
  <si>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</si>
  <si>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</si>
  <si>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</si>
  <si>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</si>
  <si>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</si>
  <si>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</si>
  <si>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</si>
  <si>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</si>
  <si>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</si>
  <si>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</si>
  <si>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</si>
  <si>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</si>
  <si>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</si>
  <si>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</si>
  <si>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</si>
  <si>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</si>
  <si>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</si>
  <si>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</si>
  <si>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</si>
  <si>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</si>
  <si>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</si>
  <si>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</si>
  <si>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</si>
  <si>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</si>
  <si>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</si>
  <si>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</si>
  <si>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</si>
  <si>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</si>
  <si>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</si>
  <si>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</si>
  <si>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</si>
  <si>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</si>
  <si>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</si>
  <si>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</si>
  <si>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</si>
  <si>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</si>
  <si>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</si>
  <si>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</si>
  <si>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</si>
  <si>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</si>
  <si>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</si>
  <si>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</si>
  <si>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</si>
  <si>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</si>
  <si>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</si>
  <si>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</si>
  <si>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</si>
  <si>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</si>
  <si>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</si>
  <si>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</si>
  <si>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</si>
  <si>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</si>
  <si>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</si>
  <si>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</si>
  <si>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</si>
  <si>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</si>
  <si>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</si>
  <si>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</si>
  <si>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</si>
  <si>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</si>
  <si>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</si>
  <si>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</si>
  <si>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</si>
  <si>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</si>
  <si>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</si>
  <si>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</si>
  <si>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</si>
  <si>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</si>
  <si>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</si>
  <si>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</si>
  <si>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</si>
  <si>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</si>
  <si>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</si>
  <si>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</si>
  <si>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</si>
  <si>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</si>
  <si>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</si>
  <si>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</si>
  <si>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</si>
  <si>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</si>
  <si>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</si>
  <si>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</si>
  <si>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</si>
  <si>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</si>
  <si>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</si>
  <si>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</si>
  <si>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</si>
  <si>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</si>
  <si>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</si>
  <si>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</si>
  <si>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</si>
  <si>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</si>
  <si>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</si>
  <si>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</si>
  <si>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</si>
  <si>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</si>
  <si>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</si>
  <si>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</si>
  <si>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</si>
  <si>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</si>
  <si>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</si>
  <si>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</si>
  <si>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</si>
  <si>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</si>
  <si>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</si>
  <si>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</si>
  <si>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</si>
  <si>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</si>
  <si>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</si>
  <si>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</si>
  <si>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</si>
  <si>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</si>
  <si>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</si>
  <si>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</si>
  <si>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</si>
  <si>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</si>
  <si>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</si>
  <si>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</si>
  <si>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</si>
  <si>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</si>
  <si>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</si>
  <si>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</si>
  <si>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</si>
  <si>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</si>
  <si>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</si>
  <si>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</si>
  <si>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</si>
  <si>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</si>
  <si>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</si>
  <si>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</si>
  <si>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</si>
  <si>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</si>
  <si>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</si>
  <si>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</si>
  <si>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</si>
  <si>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</si>
  <si>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</si>
  <si>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</si>
  <si>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</si>
  <si>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</si>
  <si>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</si>
  <si>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</si>
  <si>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</si>
  <si>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</si>
  <si>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</si>
  <si>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</si>
  <si>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</si>
  <si>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</si>
  <si>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</si>
  <si>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</si>
  <si>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</si>
  <si>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</si>
  <si>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</si>
  <si>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</si>
  <si>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</si>
  <si>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</si>
  <si>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</si>
  <si>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</si>
  <si>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</si>
  <si>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</si>
  <si>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</si>
  <si>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</si>
  <si>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</si>
  <si>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</si>
  <si>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</si>
  <si>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</si>
  <si>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</si>
  <si>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</si>
  <si>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</si>
  <si>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</si>
  <si>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</si>
  <si>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</si>
  <si>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</si>
  <si>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</si>
  <si>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</si>
  <si>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</si>
  <si>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</si>
  <si>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</si>
  <si>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</si>
  <si>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</si>
  <si>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</si>
  <si>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</si>
  <si>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</si>
  <si>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</si>
  <si>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</si>
  <si>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</si>
  <si>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</si>
  <si>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</si>
  <si>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</si>
  <si>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</si>
  <si>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</si>
  <si>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</si>
  <si>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</si>
  <si>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</si>
  <si>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</si>
  <si>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</si>
  <si>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</si>
  <si>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</si>
  <si>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</si>
  <si>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</si>
  <si>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</si>
  <si>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</si>
  <si>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</si>
  <si>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</si>
  <si>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</si>
  <si>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</si>
  <si>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</si>
  <si>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</si>
  <si>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</si>
  <si>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</si>
  <si>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</si>
  <si>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</si>
  <si>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</si>
  <si>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</si>
  <si>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</si>
  <si>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</si>
  <si>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</si>
  <si>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</si>
  <si>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</si>
  <si>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</si>
  <si>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</si>
  <si>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</si>
  <si>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</si>
  <si>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</si>
  <si>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</si>
  <si>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</si>
  <si>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</si>
  <si>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</si>
  <si>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</si>
  <si>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</si>
  <si>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</si>
  <si>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</si>
  <si>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</si>
  <si>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</si>
  <si>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</si>
  <si>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</si>
  <si>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</si>
  <si>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</si>
  <si>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</si>
  <si>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</si>
  <si>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</si>
  <si>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</si>
  <si>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</si>
  <si>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</si>
  <si>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</si>
  <si>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</si>
  <si>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</si>
  <si>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</si>
  <si>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</si>
  <si>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</si>
  <si>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</si>
  <si>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</si>
  <si>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</si>
  <si>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</si>
  <si>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</si>
  <si>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</si>
  <si>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</si>
  <si>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</si>
  <si>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</si>
  <si>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</si>
  <si>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</si>
  <si>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</si>
  <si>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</si>
  <si>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</si>
  <si>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</si>
  <si>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</si>
  <si>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</si>
  <si>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</si>
  <si>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</si>
  <si>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</si>
  <si>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</si>
  <si>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</si>
  <si>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</si>
  <si>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</si>
  <si>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</si>
  <si>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</si>
  <si>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</si>
  <si>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</si>
  <si>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</si>
  <si>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</si>
  <si>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</si>
  <si>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</si>
  <si>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</si>
  <si>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</si>
  <si>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</si>
  <si>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</si>
  <si>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</si>
  <si>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</si>
  <si>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</si>
  <si>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</si>
  <si>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</si>
  <si>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</si>
  <si>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</si>
  <si>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</si>
  <si>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</si>
  <si>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</si>
  <si>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</si>
  <si>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</si>
  <si>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</si>
  <si>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</si>
  <si>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</si>
  <si>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</si>
  <si>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</si>
  <si>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</si>
  <si>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</si>
  <si>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</si>
  <si>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</si>
  <si>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</si>
  <si>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</si>
  <si>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</si>
  <si>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</si>
  <si>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</si>
  <si>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</si>
  <si>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</si>
  <si>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</si>
  <si>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</si>
  <si>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</si>
  <si>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</si>
  <si>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</si>
  <si>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</si>
  <si>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</si>
  <si>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</si>
  <si>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</si>
  <si>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</si>
  <si>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</si>
  <si>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</si>
  <si>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</si>
  <si>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</si>
  <si>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</si>
  <si>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</si>
  <si>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</si>
  <si>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</si>
  <si>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</si>
  <si>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</si>
  <si>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</si>
  <si>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</si>
  <si>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</si>
  <si>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</si>
  <si>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</si>
  <si>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</si>
  <si>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</si>
  <si>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</si>
  <si>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</si>
  <si>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</si>
  <si>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</si>
  <si>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</si>
  <si>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</si>
  <si>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</si>
  <si>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</si>
  <si>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</si>
  <si>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</si>
  <si>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</si>
  <si>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</si>
  <si>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</si>
  <si>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</si>
  <si>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</si>
  <si>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</si>
  <si>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</si>
  <si>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</si>
  <si>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</si>
  <si>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</si>
  <si>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</si>
  <si>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</si>
  <si>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</si>
  <si>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</si>
  <si>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</si>
  <si>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</si>
  <si>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</si>
  <si>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</si>
  <si>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</si>
  <si>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</si>
  <si>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</si>
  <si>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</si>
  <si>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</si>
  <si>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</si>
  <si>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</si>
  <si>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</si>
  <si>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</si>
  <si>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</si>
  <si>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</si>
  <si>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</si>
  <si>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</si>
  <si>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</si>
  <si>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</si>
  <si>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</si>
  <si>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</si>
  <si>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</si>
  <si>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</si>
  <si>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</si>
  <si>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</si>
  <si>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</si>
  <si>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</si>
  <si>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</si>
  <si>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</si>
  <si>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</si>
  <si>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</si>
  <si>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</si>
  <si>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</si>
  <si>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</si>
  <si>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</si>
  <si>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</si>
  <si>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</si>
  <si>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</si>
  <si>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</si>
  <si>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</si>
  <si>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</si>
  <si>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</si>
  <si>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</si>
  <si>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</si>
  <si>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</si>
  <si>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</si>
  <si>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</si>
  <si>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</si>
  <si>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</si>
  <si>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</si>
  <si>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</si>
  <si>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</si>
  <si>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</si>
  <si>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</si>
  <si>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</si>
  <si>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</si>
  <si>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</si>
  <si>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</si>
  <si>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</si>
  <si>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</si>
  <si>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</si>
  <si>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</si>
  <si>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</si>
  <si>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</si>
  <si>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</si>
  <si>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</si>
  <si>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</si>
  <si>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</si>
  <si>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</si>
  <si>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</si>
  <si>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</si>
  <si>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</si>
  <si>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</si>
  <si>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</si>
  <si>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</si>
  <si>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</si>
  <si>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</si>
  <si>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</si>
  <si>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</si>
  <si>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</si>
  <si>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</si>
  <si>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</si>
  <si>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</si>
  <si>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</si>
  <si>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</si>
  <si>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</si>
  <si>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</si>
  <si>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</si>
  <si>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</si>
  <si>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</si>
  <si>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</si>
  <si>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</si>
  <si>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</si>
  <si>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</si>
  <si>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</si>
  <si>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</si>
  <si>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</si>
  <si>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</si>
  <si>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</si>
  <si>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</si>
  <si>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</si>
  <si>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</si>
  <si>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</si>
  <si>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</si>
  <si>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</si>
  <si>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</si>
  <si>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</si>
  <si>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</si>
  <si>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</si>
  <si>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</si>
  <si>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</si>
  <si>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</si>
  <si>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</si>
  <si>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</si>
  <si>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</si>
  <si>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</si>
  <si>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</si>
  <si>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</si>
  <si>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</si>
  <si>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</si>
  <si>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</si>
  <si>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</si>
  <si>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</si>
  <si>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</si>
  <si>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</si>
  <si>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</si>
  <si>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</si>
  <si>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</si>
  <si>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</si>
  <si>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</si>
  <si>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</si>
  <si>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</si>
  <si>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</si>
  <si>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</si>
  <si>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</si>
  <si>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</si>
  <si>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</si>
  <si>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</si>
  <si>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</si>
  <si>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</si>
  <si>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</si>
  <si>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</si>
  <si>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</si>
  <si>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</si>
  <si>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</si>
  <si>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</si>
  <si>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</si>
  <si>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</si>
  <si>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</si>
  <si>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</si>
  <si>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</si>
  <si>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</si>
  <si>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</si>
  <si>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</si>
  <si>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</si>
  <si>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</si>
  <si>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</si>
  <si>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</si>
  <si>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</si>
  <si>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</si>
  <si>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</si>
  <si>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</si>
  <si>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</si>
  <si>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</si>
  <si>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</si>
  <si>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</si>
  <si>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</si>
  <si>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</si>
  <si>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</si>
  <si>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</si>
  <si>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</si>
  <si>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</si>
  <si>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</si>
  <si>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</si>
  <si>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</si>
  <si>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</si>
  <si>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</si>
  <si>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</si>
  <si>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</si>
  <si>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</si>
  <si>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</si>
  <si>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</si>
  <si>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</si>
  <si>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</si>
  <si>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</si>
  <si>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</si>
  <si>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</si>
  <si>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</si>
  <si>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</si>
  <si>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</si>
  <si>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</si>
  <si>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</si>
  <si>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</si>
  <si>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</si>
  <si>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</si>
  <si>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</si>
  <si>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</si>
  <si>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</si>
  <si>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</si>
  <si>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</si>
  <si>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</si>
  <si>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</si>
  <si>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</si>
  <si>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</si>
  <si>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</si>
  <si>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</si>
  <si>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</si>
  <si>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</si>
  <si>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</si>
  <si>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</si>
  <si>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</si>
  <si>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</si>
  <si>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</si>
  <si>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</si>
  <si>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</si>
  <si>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</si>
  <si>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</si>
  <si>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</si>
  <si>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</si>
  <si>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</si>
  <si>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</si>
  <si>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</si>
  <si>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</si>
  <si>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</si>
  <si>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</si>
  <si>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</si>
  <si>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</si>
  <si>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</si>
  <si>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</si>
  <si>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</si>
  <si>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</si>
  <si>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</si>
  <si>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</si>
  <si>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</si>
  <si>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</si>
  <si>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</si>
  <si>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</si>
  <si>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</si>
  <si>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</si>
  <si>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</si>
  <si>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</si>
  <si>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</si>
  <si>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</si>
  <si>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</si>
  <si>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</si>
  <si>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</si>
  <si>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</si>
  <si>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</si>
  <si>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</si>
  <si>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</si>
  <si>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</si>
  <si>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</si>
  <si>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</si>
  <si>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</si>
  <si>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</si>
  <si>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</si>
  <si>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</si>
  <si>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</si>
  <si>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</si>
  <si>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</si>
  <si>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</si>
  <si>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</si>
  <si>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</si>
  <si>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</si>
  <si>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</si>
  <si>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</si>
  <si>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</si>
  <si>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</si>
  <si>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</si>
  <si>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</si>
  <si>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</si>
  <si>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</si>
  <si>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</si>
  <si>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</si>
  <si>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</si>
  <si>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</si>
  <si>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</si>
  <si>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</si>
  <si>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</si>
  <si>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</si>
  <si>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</si>
  <si>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</si>
  <si>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</si>
  <si>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</si>
  <si>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</si>
  <si>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</si>
  <si>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</si>
  <si>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</si>
  <si>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</si>
  <si>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</si>
  <si>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</si>
  <si>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</si>
  <si>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</si>
  <si>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</si>
  <si>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</si>
  <si>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</si>
  <si>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</si>
  <si>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</si>
  <si>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</si>
  <si>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</si>
  <si>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</si>
  <si>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</si>
  <si>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</si>
  <si>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</si>
  <si>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</si>
  <si>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</si>
  <si>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</si>
  <si>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</si>
  <si>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</si>
  <si>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</si>
  <si>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</si>
  <si>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</si>
  <si>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</si>
  <si>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</si>
  <si>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</si>
  <si>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</si>
  <si>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</si>
  <si>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</si>
  <si>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</si>
  <si>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</si>
  <si>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</si>
  <si>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</si>
  <si>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</si>
  <si>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</si>
  <si>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</si>
  <si>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</si>
  <si>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</si>
  <si>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</si>
  <si>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</si>
  <si>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</si>
  <si>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</si>
  <si>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</si>
  <si>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</si>
  <si>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</si>
  <si>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</si>
  <si>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</si>
  <si>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</si>
  <si>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</si>
  <si>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</si>
  <si>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</si>
  <si>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</si>
  <si>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</si>
  <si>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</si>
  <si>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</si>
  <si>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</si>
  <si>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</si>
  <si>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</si>
  <si>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</si>
  <si>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</si>
  <si>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</si>
  <si>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</si>
  <si>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</si>
  <si>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</si>
  <si>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</si>
  <si>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</si>
  <si>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</si>
  <si>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</si>
  <si>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</si>
  <si>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</si>
  <si>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</si>
  <si>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</si>
  <si>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</si>
  <si>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</si>
  <si>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</si>
  <si>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</si>
  <si>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</si>
  <si>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</si>
  <si>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</si>
  <si>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</si>
  <si>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</si>
  <si>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</si>
  <si>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</si>
  <si>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</si>
  <si>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</si>
  <si>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</si>
  <si>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</si>
  <si>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</si>
  <si>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</si>
  <si>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</si>
  <si>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</si>
  <si>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</si>
  <si>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</si>
  <si>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</si>
  <si>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</si>
  <si>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</si>
  <si>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</si>
  <si>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</si>
  <si>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</si>
  <si>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</si>
  <si>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</si>
  <si>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</si>
  <si>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</si>
  <si>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</si>
  <si>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</si>
  <si>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</si>
  <si>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</si>
  <si>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</si>
  <si>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</si>
  <si>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</si>
  <si>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</si>
  <si>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</si>
  <si>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</si>
  <si>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</si>
  <si>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</si>
  <si>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</si>
  <si>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</si>
  <si>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</si>
  <si>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</si>
  <si>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</si>
  <si>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</si>
  <si>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</si>
  <si>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</si>
  <si>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</si>
  <si>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</si>
  <si>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</si>
  <si>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</si>
  <si>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</si>
  <si>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</si>
  <si>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</si>
  <si>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</si>
  <si>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</si>
  <si>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</si>
  <si>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</si>
  <si>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</si>
  <si>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</si>
  <si>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</si>
  <si>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</si>
  <si>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</si>
  <si>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</si>
  <si>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</si>
  <si>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</si>
  <si>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</si>
  <si>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</si>
  <si>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</si>
  <si>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</si>
  <si>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</si>
  <si>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</si>
  <si>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</si>
  <si>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</si>
  <si>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</si>
  <si>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</si>
  <si>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</si>
  <si>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</si>
  <si>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</si>
  <si>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</si>
  <si>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</si>
  <si>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</si>
  <si>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</si>
  <si>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</si>
  <si>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</si>
  <si>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</si>
  <si>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</si>
  <si>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</si>
  <si>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</si>
  <si>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</si>
  <si>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</si>
  <si>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</si>
  <si>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</si>
  <si>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</si>
  <si>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</si>
  <si>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</si>
  <si>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</si>
  <si>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</si>
  <si>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</si>
  <si>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</si>
  <si>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</si>
  <si>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</si>
  <si>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</si>
  <si>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</si>
  <si>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</si>
  <si>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</si>
  <si>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</si>
  <si>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</si>
  <si>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</si>
  <si>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</si>
  <si>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</si>
  <si>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</si>
  <si>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</si>
  <si>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</si>
  <si>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</si>
  <si>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</si>
  <si>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</si>
  <si>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</si>
  <si>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</si>
  <si>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</si>
  <si>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</si>
  <si>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</si>
  <si>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</si>
  <si>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</si>
  <si>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</si>
  <si>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</si>
  <si>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</si>
  <si>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</si>
  <si>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</si>
  <si>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</si>
  <si>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</si>
  <si>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</si>
  <si>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</si>
  <si>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</si>
  <si>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</si>
  <si>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</si>
  <si>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</si>
  <si>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</si>
  <si>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</si>
  <si>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</si>
  <si>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</si>
  <si>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</si>
  <si>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</si>
  <si>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</si>
  <si>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</si>
  <si>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</si>
  <si>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</si>
  <si>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</si>
  <si>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</si>
  <si>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</si>
  <si>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</si>
  <si>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</si>
  <si>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</si>
  <si>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</si>
  <si>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</si>
  <si>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</si>
  <si>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</si>
  <si>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</si>
  <si>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</si>
  <si>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</si>
  <si>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</si>
  <si>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</si>
  <si>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</si>
  <si>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</si>
  <si>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</si>
  <si>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</si>
  <si>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</si>
  <si>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</si>
  <si>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</si>
  <si>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</si>
  <si>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</si>
  <si>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</si>
  <si>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</si>
  <si>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</si>
  <si>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</si>
  <si>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</si>
  <si>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</si>
  <si>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</si>
  <si>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</si>
  <si>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</si>
  <si>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</si>
  <si>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</si>
  <si>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</si>
  <si>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</si>
  <si>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</si>
  <si>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</si>
  <si>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</si>
  <si>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</si>
  <si>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</si>
  <si>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</si>
  <si>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</si>
  <si>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</si>
  <si>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</si>
  <si>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</si>
  <si>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</si>
  <si>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</si>
  <si>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</si>
  <si>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</si>
  <si>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</si>
  <si>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</si>
  <si>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</si>
  <si>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</si>
  <si>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</si>
  <si>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</si>
  <si>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</si>
  <si>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</si>
  <si>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</si>
  <si>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</si>
  <si>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</si>
  <si>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</si>
  <si>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</si>
  <si>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</si>
  <si>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</si>
  <si>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</si>
  <si>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</si>
  <si>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</si>
  <si>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</si>
  <si>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</si>
  <si>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</si>
  <si>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</si>
  <si>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</si>
  <si>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</si>
  <si>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</si>
  <si>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</si>
  <si>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</si>
  <si>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</si>
  <si>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</si>
  <si>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</si>
  <si>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</si>
  <si>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</si>
  <si>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</si>
  <si>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</si>
  <si>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</si>
  <si>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</si>
  <si>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</si>
  <si>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</si>
  <si>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</si>
  <si>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</si>
  <si>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</si>
  <si>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</si>
  <si>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</si>
  <si>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</si>
  <si>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</si>
  <si>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</si>
  <si>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</si>
  <si>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</si>
  <si>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</si>
  <si>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</si>
  <si>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</si>
  <si>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</si>
  <si>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</si>
  <si>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</si>
  <si>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</si>
  <si>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</si>
  <si>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</si>
  <si>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</si>
  <si>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</si>
  <si>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</si>
  <si>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</si>
  <si>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</si>
  <si>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</si>
  <si>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</si>
  <si>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</si>
  <si>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</si>
  <si>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</si>
  <si>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</si>
  <si>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</si>
  <si>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</si>
  <si>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</si>
  <si>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</si>
  <si>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</si>
  <si>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</si>
  <si>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</si>
  <si>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</si>
  <si>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</si>
  <si>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</si>
  <si>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</si>
  <si>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</si>
  <si>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</si>
  <si>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</si>
  <si>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</si>
  <si>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</si>
  <si>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</si>
  <si>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</si>
  <si>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</si>
  <si>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</si>
  <si>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</si>
  <si>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</si>
  <si>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</si>
  <si>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</si>
  <si>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</si>
  <si>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</si>
  <si>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</si>
  <si>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</si>
  <si>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</si>
  <si>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</si>
  <si>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</si>
  <si>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</si>
  <si>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</si>
  <si>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</si>
  <si>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</si>
  <si>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</si>
  <si>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</si>
  <si>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</si>
  <si>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</si>
  <si>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</si>
  <si>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</si>
  <si>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</si>
  <si>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</si>
  <si>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</si>
  <si>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</si>
  <si>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</si>
  <si>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</si>
  <si>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</si>
  <si>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</si>
  <si>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</si>
  <si>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</si>
  <si>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</si>
  <si>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</si>
  <si>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</si>
  <si>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</si>
  <si>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</si>
  <si>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</si>
  <si>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</si>
  <si>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</si>
  <si>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</si>
  <si>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</si>
  <si>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</si>
  <si>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</si>
  <si>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</si>
  <si>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</si>
  <si>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</si>
  <si>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</si>
  <si>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</si>
  <si>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</si>
  <si>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</si>
  <si>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</si>
  <si>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</si>
  <si>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</si>
  <si>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</si>
  <si>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</si>
  <si>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</si>
  <si>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</si>
  <si>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</si>
  <si>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</si>
  <si>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</si>
  <si>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</si>
  <si>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</si>
  <si>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</si>
  <si>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</si>
  <si>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</si>
  <si>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</si>
  <si>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</si>
  <si>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</si>
  <si>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</si>
  <si>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</si>
  <si>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</si>
  <si>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</si>
  <si>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</si>
  <si>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</si>
  <si>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</si>
  <si>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</si>
  <si>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</si>
  <si>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</si>
  <si>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</si>
  <si>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</si>
  <si>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</si>
  <si>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</si>
  <si>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</si>
  <si>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</si>
  <si>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</si>
  <si>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</si>
  <si>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</si>
  <si>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</si>
  <si>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</si>
  <si>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</si>
  <si>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</si>
  <si>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</si>
  <si>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</si>
  <si>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</si>
  <si>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</si>
  <si>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</si>
  <si>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</si>
  <si>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</si>
  <si>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</si>
  <si>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</si>
  <si>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</si>
  <si>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</si>
  <si>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</si>
  <si>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</si>
  <si>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</si>
  <si>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</si>
  <si>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</si>
  <si>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</si>
  <si>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</si>
  <si>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</si>
  <si>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</si>
  <si>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</si>
  <si>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</si>
  <si>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</si>
  <si>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</si>
  <si>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</si>
  <si>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</si>
  <si>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</si>
  <si>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</si>
  <si>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</si>
  <si>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</si>
  <si>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</si>
  <si>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</si>
  <si>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</si>
  <si>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</si>
  <si>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</si>
  <si>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</si>
  <si>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</si>
  <si>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</si>
  <si>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</si>
  <si>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</si>
  <si>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</si>
  <si>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</si>
  <si>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</si>
  <si>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</si>
  <si>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</si>
  <si>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</si>
  <si>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</si>
  <si>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</si>
  <si>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</si>
  <si>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</si>
  <si>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</si>
  <si>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</si>
  <si>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</si>
  <si>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</si>
  <si>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</si>
  <si>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</si>
  <si>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</si>
  <si>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</si>
  <si>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</si>
  <si>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</si>
  <si>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</si>
  <si>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</si>
  <si>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</si>
  <si>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</si>
  <si>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</si>
  <si>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</si>
  <si>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</si>
  <si>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</si>
  <si>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</si>
  <si>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</si>
  <si>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</si>
  <si>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</si>
  <si>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</si>
  <si>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</si>
  <si>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</si>
  <si>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</si>
  <si>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</si>
  <si>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</si>
  <si>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</si>
  <si>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</si>
  <si>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</si>
  <si>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</si>
  <si>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</si>
  <si>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</si>
  <si>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</si>
  <si>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</si>
  <si>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</si>
  <si>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</si>
  <si>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</si>
  <si>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</si>
  <si>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</si>
  <si>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</si>
  <si>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</si>
  <si>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</si>
  <si>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</si>
  <si>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</si>
  <si>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</si>
  <si>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</si>
  <si>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</si>
  <si>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</si>
  <si>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</si>
  <si>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</si>
  <si>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</si>
  <si>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</si>
  <si>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</si>
  <si>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</si>
  <si>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</si>
  <si>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</si>
  <si>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</si>
  <si>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</si>
  <si>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</si>
  <si>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</si>
  <si>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</si>
  <si>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</si>
  <si>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</si>
  <si>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</si>
  <si>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</si>
  <si>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</si>
  <si>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</si>
  <si>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</si>
  <si>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</si>
  <si>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</si>
  <si>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</si>
  <si>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</si>
  <si>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</si>
  <si>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</si>
  <si>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</si>
  <si>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</si>
  <si>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</si>
  <si>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</si>
  <si>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</si>
  <si>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</si>
  <si>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</si>
  <si>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</si>
  <si>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</si>
  <si>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</si>
  <si>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</si>
  <si>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</si>
  <si>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</si>
  <si>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</si>
  <si>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</si>
  <si>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</si>
  <si>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</si>
  <si>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</si>
  <si>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</si>
  <si>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</si>
  <si>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</si>
  <si>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</si>
  <si>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</si>
  <si>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</si>
  <si>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</si>
  <si>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</si>
  <si>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</si>
  <si>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</si>
  <si>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</si>
  <si>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</si>
  <si>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</si>
  <si>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</si>
  <si>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</si>
  <si>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</si>
  <si>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</si>
  <si>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</si>
  <si>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</si>
  <si>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</si>
  <si>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</si>
  <si>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</si>
  <si>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</si>
  <si>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</si>
  <si>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</si>
  <si>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</si>
  <si>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</si>
  <si>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</si>
  <si>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</si>
  <si>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</si>
  <si>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</si>
  <si>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</si>
  <si>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</si>
  <si>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</si>
  <si>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</si>
  <si>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</si>
  <si>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</si>
  <si>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</si>
  <si>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</si>
  <si>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</si>
  <si>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</si>
  <si>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</si>
  <si>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</si>
  <si>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</si>
  <si>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</si>
  <si>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</si>
  <si>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</si>
  <si>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</si>
  <si>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</si>
  <si>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</si>
  <si>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</si>
  <si>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</si>
  <si>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</si>
  <si>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</si>
  <si>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</si>
  <si>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</si>
  <si>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</si>
  <si>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</si>
  <si>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</si>
  <si>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</si>
  <si>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</si>
  <si>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</si>
  <si>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</si>
  <si>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</si>
  <si>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</si>
  <si>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</si>
  <si>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</si>
  <si>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</si>
  <si>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</si>
  <si>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</si>
  <si>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</si>
  <si>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</si>
  <si>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</si>
  <si>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</si>
  <si>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</si>
  <si>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</si>
  <si>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</si>
  <si>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</si>
  <si>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</si>
  <si>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</si>
  <si>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</si>
  <si>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</si>
  <si>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</si>
  <si>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</si>
  <si>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</si>
  <si>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</si>
  <si>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</si>
  <si>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</si>
  <si>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</si>
  <si>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</si>
  <si>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</si>
  <si>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</si>
  <si>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</si>
  <si>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</si>
  <si>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</si>
  <si>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</si>
  <si>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</si>
  <si>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</si>
  <si>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</si>
  <si>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</si>
  <si>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</si>
  <si>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</si>
  <si>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</si>
  <si>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</si>
  <si>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</si>
  <si>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</si>
  <si>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</si>
  <si>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</si>
  <si>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</si>
  <si>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</si>
  <si>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</si>
  <si>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</si>
  <si>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</si>
  <si>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</si>
  <si>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</si>
  <si>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</si>
  <si>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</si>
  <si>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</si>
  <si>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</si>
  <si>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</si>
  <si>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</si>
  <si>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</si>
  <si>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</si>
  <si>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</si>
  <si>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</si>
  <si>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</si>
  <si>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</si>
  <si>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</si>
  <si>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</si>
  <si>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</si>
  <si>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</si>
  <si>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</si>
  <si>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</si>
  <si>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</si>
  <si>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</si>
  <si>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</si>
  <si>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</si>
  <si>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</si>
  <si>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</si>
  <si>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</si>
  <si>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</si>
  <si>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</si>
  <si>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</si>
  <si>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</si>
  <si>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</si>
  <si>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</si>
  <si>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</si>
  <si>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</si>
  <si>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</si>
  <si>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</si>
  <si>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</si>
  <si>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</si>
  <si>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</si>
  <si>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</si>
  <si>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</si>
  <si>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</si>
  <si>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</si>
  <si>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</si>
  <si>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</si>
  <si>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</si>
  <si>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</si>
  <si>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</si>
  <si>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</si>
  <si>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</si>
  <si>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</si>
  <si>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</si>
  <si>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</si>
  <si>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</si>
  <si>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</si>
  <si>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</si>
  <si>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</si>
  <si>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</si>
  <si>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</si>
  <si>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</si>
  <si>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</si>
  <si>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</si>
  <si>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</si>
  <si>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</si>
  <si>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</si>
  <si>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</si>
  <si>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</si>
  <si>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</si>
  <si>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</si>
  <si>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</si>
  <si>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</si>
  <si>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</si>
  <si>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</si>
  <si>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</si>
  <si>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</si>
  <si>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</si>
  <si>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</si>
  <si>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</si>
  <si>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</si>
  <si>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</si>
  <si>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</si>
  <si>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</si>
  <si>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</si>
  <si>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</si>
  <si>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</si>
  <si>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</si>
  <si>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</si>
  <si>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</si>
  <si>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</si>
  <si>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</si>
  <si>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</si>
  <si>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</si>
  <si>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</si>
  <si>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</si>
  <si>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</si>
  <si>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</si>
  <si>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</si>
  <si>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</si>
  <si>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</si>
  <si>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</si>
  <si>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</si>
  <si>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</si>
  <si>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</si>
  <si>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</si>
  <si>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</si>
  <si>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</si>
  <si>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</si>
  <si>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</si>
  <si>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</si>
  <si>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</si>
  <si>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</si>
  <si>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</si>
  <si>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</si>
  <si>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</si>
  <si>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</si>
  <si>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</si>
  <si>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</si>
  <si>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</si>
  <si>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</si>
  <si>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</si>
  <si>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</si>
  <si>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</si>
  <si>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</si>
  <si>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</si>
  <si>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</si>
  <si>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</si>
  <si>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</si>
  <si>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</si>
  <si>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</si>
  <si>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</si>
  <si>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</si>
  <si>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</si>
  <si>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</si>
  <si>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</si>
  <si>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</si>
  <si>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</si>
  <si>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</si>
  <si>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</si>
  <si>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</si>
  <si>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</si>
  <si>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</si>
  <si>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</si>
  <si>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</si>
  <si>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</si>
  <si>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</si>
  <si>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</si>
  <si>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</si>
  <si>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</si>
  <si>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</si>
  <si>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</si>
  <si>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</si>
  <si>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</si>
  <si>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</si>
  <si>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</si>
  <si>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</si>
  <si>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</si>
  <si>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</si>
  <si>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</si>
  <si>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</si>
  <si>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</si>
  <si>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</si>
  <si>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</si>
  <si>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</si>
  <si>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</si>
  <si>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</si>
  <si>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</si>
  <si>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</si>
  <si>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</si>
  <si>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</si>
  <si>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</si>
  <si>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</si>
  <si>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</si>
  <si>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</si>
  <si>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</si>
  <si>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</si>
  <si>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</si>
  <si>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</si>
  <si>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</si>
  <si>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</si>
  <si>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</si>
  <si>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</si>
  <si>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</si>
  <si>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</si>
  <si>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</si>
  <si>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</si>
  <si>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</si>
  <si>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</si>
  <si>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</si>
  <si>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</si>
  <si>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</si>
  <si>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</si>
  <si>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</si>
  <si>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</si>
  <si>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</si>
  <si>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</si>
  <si>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</si>
  <si>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</si>
  <si>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</si>
  <si>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</si>
  <si>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</si>
  <si>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</si>
  <si>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</si>
  <si>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</si>
  <si>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</si>
  <si>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</si>
  <si>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</si>
  <si>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</si>
  <si>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</si>
  <si>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</si>
  <si>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</si>
  <si>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</si>
  <si>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</si>
  <si>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</si>
  <si>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</si>
  <si>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</si>
  <si>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</si>
  <si>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</si>
  <si>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</si>
  <si>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</si>
  <si>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</si>
  <si>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</si>
  <si>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</si>
  <si>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</si>
  <si>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</si>
  <si>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</si>
  <si>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</si>
  <si>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</si>
  <si>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</si>
  <si>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</si>
  <si>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</si>
  <si>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</si>
  <si>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</si>
  <si>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</si>
  <si>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</si>
  <si>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</si>
  <si>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</si>
  <si>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</si>
  <si>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</si>
  <si>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</si>
  <si>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</si>
  <si>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</si>
  <si>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</si>
  <si>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</si>
  <si>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</si>
  <si>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</si>
  <si>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</si>
  <si>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</si>
  <si>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</si>
  <si>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</si>
  <si>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</si>
  <si>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</si>
  <si>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</si>
  <si>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</si>
  <si>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</si>
  <si>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</si>
  <si>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</si>
  <si>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</si>
  <si>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</si>
  <si>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</si>
  <si>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</si>
  <si>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</si>
  <si>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</si>
  <si>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</si>
  <si>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</si>
  <si>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</si>
  <si>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</si>
  <si>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</si>
  <si>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</si>
  <si>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</si>
  <si>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</si>
  <si>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</si>
  <si>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</si>
  <si>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</si>
  <si>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</si>
  <si>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</si>
  <si>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</si>
  <si>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</si>
  <si>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</si>
  <si>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</si>
  <si>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</si>
  <si>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</si>
  <si>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</si>
  <si>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</si>
  <si>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</si>
  <si>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</si>
  <si>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</si>
  <si>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</si>
  <si>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</si>
  <si>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</si>
  <si>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</si>
  <si>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</si>
  <si>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</si>
  <si>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</si>
  <si>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</si>
  <si>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</si>
  <si>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</si>
  <si>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</si>
  <si>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</si>
  <si>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</si>
  <si>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</si>
  <si>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</si>
  <si>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</si>
  <si>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</si>
  <si>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</si>
  <si>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</si>
  <si>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</si>
  <si>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</si>
  <si>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</si>
  <si>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</si>
  <si>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</si>
  <si>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</si>
  <si>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</si>
  <si>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</si>
  <si>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</si>
  <si>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</si>
  <si>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</si>
  <si>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</si>
  <si>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</si>
  <si>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</si>
  <si>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</si>
  <si>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</si>
  <si>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</si>
  <si>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</si>
  <si>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</si>
  <si>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</si>
  <si>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</si>
  <si>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</si>
  <si>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</si>
  <si>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</si>
  <si>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</si>
  <si>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</si>
  <si>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</si>
  <si>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</si>
  <si>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</si>
  <si>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</si>
  <si>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</si>
  <si>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</si>
  <si>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</si>
  <si>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</si>
  <si>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</si>
  <si>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</si>
  <si>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</si>
  <si>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</si>
  <si>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</si>
  <si>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</si>
  <si>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</si>
  <si>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</si>
  <si>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</si>
  <si>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</si>
  <si>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</si>
  <si>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</si>
  <si>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</si>
  <si>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</si>
  <si>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</si>
  <si>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</si>
  <si>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</si>
  <si>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</si>
  <si>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</si>
  <si>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</si>
  <si>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</si>
  <si>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</si>
  <si>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</si>
  <si>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</si>
  <si>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</si>
  <si>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</si>
  <si>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</si>
  <si>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</si>
  <si>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</si>
  <si>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</si>
  <si>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</si>
  <si>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</si>
  <si>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</si>
  <si>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</si>
  <si>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</si>
  <si>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</si>
  <si>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</si>
  <si>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</si>
  <si>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</si>
  <si>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</si>
  <si>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</si>
  <si>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</si>
  <si>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</si>
  <si>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</si>
  <si>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</si>
  <si>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</si>
  <si>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</si>
  <si>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</si>
  <si>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</si>
  <si>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</si>
  <si>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</si>
  <si>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</si>
  <si>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</si>
  <si>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</si>
  <si>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</si>
  <si>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</si>
  <si>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</si>
  <si>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</si>
  <si>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</si>
  <si>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</si>
  <si>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</si>
  <si>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</si>
  <si>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</si>
  <si>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</si>
  <si>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</si>
  <si>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</si>
  <si>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</si>
  <si>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</si>
  <si>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</si>
  <si>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</si>
  <si>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</si>
  <si>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</si>
  <si>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</si>
  <si>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</si>
  <si>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</si>
  <si>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</si>
  <si>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</si>
  <si>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</si>
  <si>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</si>
  <si>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</si>
  <si>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</si>
  <si>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</si>
  <si>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</si>
  <si>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</si>
  <si>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</si>
  <si>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</si>
  <si>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</si>
  <si>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</si>
  <si>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</si>
  <si>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</si>
  <si>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</si>
  <si>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</si>
  <si>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</si>
  <si>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</si>
  <si>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</si>
  <si>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</si>
  <si>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</si>
  <si>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</si>
  <si>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</si>
  <si>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</si>
  <si>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</si>
  <si>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</si>
  <si>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</si>
  <si>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</si>
  <si>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</si>
  <si>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</si>
  <si>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</si>
  <si>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</si>
  <si>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</si>
  <si>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</si>
  <si>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</si>
  <si>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</si>
  <si>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</si>
  <si>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</si>
  <si>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</si>
  <si>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</si>
  <si>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</si>
  <si>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</si>
  <si>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</si>
  <si>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</si>
  <si>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</si>
  <si>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</si>
  <si>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</si>
  <si>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</si>
  <si>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</si>
  <si>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</si>
  <si>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</si>
  <si>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</si>
  <si>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</si>
  <si>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</si>
  <si>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</si>
  <si>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</si>
  <si>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</si>
  <si>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</si>
  <si>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</si>
  <si>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</si>
  <si>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</si>
  <si>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</si>
  <si>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</si>
  <si>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</si>
  <si>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</si>
  <si>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</si>
  <si>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</si>
  <si>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</si>
  <si>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</si>
  <si>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</si>
  <si>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</si>
  <si>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</si>
  <si>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</si>
  <si>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</si>
  <si>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</si>
  <si>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</si>
  <si>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</si>
  <si>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</si>
  <si>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</si>
  <si>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</si>
  <si>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</si>
  <si>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</si>
  <si>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</si>
  <si>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</si>
  <si>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</si>
  <si>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</si>
  <si>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</si>
  <si>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</si>
  <si>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</si>
  <si>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</si>
  <si>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</si>
  <si>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</si>
  <si>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</si>
  <si>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</si>
  <si>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</si>
  <si>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</si>
  <si>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</si>
  <si>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</si>
  <si>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</si>
  <si>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</si>
  <si>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</si>
  <si>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</si>
  <si>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</si>
  <si>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</si>
  <si>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</si>
  <si>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</si>
  <si>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</si>
  <si>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</si>
  <si>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</si>
  <si>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</si>
  <si>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</si>
  <si>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</si>
  <si>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</si>
  <si>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</si>
  <si>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</si>
  <si>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</si>
  <si>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</si>
  <si>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</si>
  <si>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</si>
  <si>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</si>
  <si>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</si>
  <si>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</si>
  <si>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</si>
  <si>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</si>
  <si>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</si>
  <si>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</si>
  <si>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</si>
  <si>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</si>
  <si>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</si>
  <si>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</si>
  <si>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</si>
  <si>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</si>
  <si>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</si>
  <si>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</si>
  <si>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</si>
  <si>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</si>
  <si>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</si>
  <si>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</si>
  <si>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</si>
  <si>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</si>
  <si>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</si>
  <si>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</si>
  <si>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</si>
  <si>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</si>
  <si>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</si>
  <si>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</si>
  <si>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</si>
  <si>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</si>
  <si>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</si>
  <si>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</si>
  <si>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</si>
  <si>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</si>
  <si>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</si>
  <si>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</si>
  <si>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</si>
  <si>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</si>
  <si>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</si>
  <si>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</si>
  <si>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</si>
  <si>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</si>
  <si>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</si>
  <si>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</si>
  <si>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</si>
  <si>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</si>
  <si>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</si>
  <si>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</si>
  <si>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</si>
  <si>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</si>
  <si>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</si>
  <si>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</si>
  <si>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</si>
  <si>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</si>
  <si>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</si>
  <si>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</si>
  <si>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</si>
  <si>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</si>
  <si>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</si>
  <si>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</si>
  <si>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</si>
  <si>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</si>
  <si>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</si>
  <si>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</si>
  <si>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</si>
  <si>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</si>
  <si>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</si>
  <si>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</si>
  <si>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</si>
  <si>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</si>
  <si>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</si>
  <si>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</si>
  <si>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</si>
  <si>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</si>
  <si>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</si>
  <si>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</si>
  <si>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</si>
  <si>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</si>
  <si>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</si>
  <si>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</si>
  <si>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</si>
  <si>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</si>
  <si>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</si>
  <si>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</si>
  <si>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</si>
  <si>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</si>
  <si>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</si>
  <si>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</si>
  <si>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</si>
  <si>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</si>
  <si>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</si>
  <si>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</si>
  <si>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</si>
  <si>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</si>
  <si>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</si>
  <si>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</si>
  <si>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</si>
  <si>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</si>
  <si>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</si>
  <si>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</si>
  <si>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</si>
  <si>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</si>
  <si>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</si>
  <si>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</si>
  <si>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</si>
  <si>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</si>
  <si>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</si>
  <si>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</si>
  <si>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</si>
  <si>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</si>
  <si>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</si>
  <si>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</si>
  <si>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</si>
  <si>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</si>
  <si>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</si>
  <si>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</si>
  <si>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</si>
  <si>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</si>
  <si>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</si>
  <si>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</si>
  <si>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</si>
  <si>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</si>
  <si>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</si>
  <si>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</si>
  <si>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</si>
  <si>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</si>
  <si>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</si>
  <si>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</si>
  <si>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</si>
  <si>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</si>
  <si>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</si>
  <si>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</si>
  <si>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</si>
  <si>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</si>
  <si>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</si>
  <si>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</si>
  <si>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</si>
  <si>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</si>
  <si>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</si>
  <si>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</si>
  <si>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</si>
  <si>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</si>
  <si>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</si>
  <si>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</si>
  <si>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</si>
  <si>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</si>
  <si>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</si>
  <si>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</si>
  <si>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</si>
  <si>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</si>
  <si>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</si>
  <si>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</si>
  <si>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</si>
  <si>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</si>
  <si>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</si>
  <si>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</si>
  <si>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</si>
  <si>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</si>
  <si>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</si>
  <si>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</si>
  <si>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</si>
  <si>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</si>
  <si>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</si>
  <si>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</si>
  <si>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</si>
  <si>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</si>
  <si>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</si>
  <si>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</si>
  <si>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</si>
  <si>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</si>
  <si>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</si>
  <si>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</si>
  <si>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</si>
  <si>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</si>
  <si>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</si>
  <si>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</si>
  <si>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</si>
  <si>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</si>
  <si>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</si>
  <si>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</si>
  <si>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</si>
  <si>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</si>
  <si>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</si>
  <si>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</si>
  <si>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</si>
  <si>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</si>
  <si>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</si>
  <si>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</si>
  <si>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</si>
  <si>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</si>
  <si>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</si>
  <si>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</si>
  <si>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</si>
  <si>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</si>
  <si>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</si>
  <si>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</si>
  <si>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</si>
  <si>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</si>
  <si>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</si>
  <si>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</si>
  <si>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</si>
  <si>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</si>
  <si>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</si>
  <si>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</si>
  <si>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</si>
  <si>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</si>
  <si>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</si>
  <si>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</si>
  <si>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</si>
  <si>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</si>
  <si>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</si>
  <si>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</si>
  <si>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</si>
  <si>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</si>
  <si>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</si>
  <si>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</si>
  <si>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</si>
  <si>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</si>
  <si>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</si>
  <si>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</si>
  <si>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</si>
  <si>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</si>
  <si>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</si>
  <si>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</si>
  <si>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</si>
  <si>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</si>
  <si>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</si>
  <si>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</si>
  <si>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</si>
  <si>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</si>
  <si>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</si>
  <si>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</si>
  <si>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</si>
  <si>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</si>
  <si>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</si>
  <si>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</si>
  <si>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</si>
  <si>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</si>
  <si>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</si>
  <si>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</si>
  <si>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</si>
  <si>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</si>
  <si>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</si>
  <si>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</si>
  <si>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</si>
  <si>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</si>
  <si>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</si>
  <si>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</si>
  <si>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</si>
  <si>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</si>
  <si>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</si>
  <si>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</si>
  <si>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</si>
  <si>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</si>
  <si>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</si>
  <si>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</si>
  <si>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</si>
  <si>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</si>
  <si>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</si>
  <si>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</si>
  <si>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</si>
  <si>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</si>
  <si>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</si>
  <si>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</si>
  <si>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</si>
  <si>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</si>
  <si>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</si>
  <si>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</si>
  <si>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</si>
  <si>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</si>
  <si>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</si>
  <si>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</si>
  <si>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</si>
  <si>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</si>
  <si>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</si>
  <si>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</si>
  <si>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</si>
  <si>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</si>
  <si>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</si>
  <si>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</si>
  <si>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</si>
  <si>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</si>
  <si>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</si>
  <si>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</si>
  <si>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</si>
  <si>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</si>
  <si>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</si>
  <si>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</si>
  <si>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</si>
  <si>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</si>
  <si>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</si>
  <si>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</si>
  <si>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</si>
  <si>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</si>
  <si>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</si>
  <si>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</si>
  <si>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</si>
  <si>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</si>
  <si>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</si>
  <si>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</si>
  <si>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</si>
  <si>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</si>
  <si>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</si>
  <si>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</si>
  <si>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</si>
  <si>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</si>
  <si>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</si>
  <si>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</si>
  <si>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</si>
  <si>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</si>
  <si>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</si>
  <si>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</si>
  <si>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</si>
  <si>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</si>
  <si>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</si>
  <si>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</si>
  <si>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</si>
  <si>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</si>
  <si>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</si>
  <si>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</si>
  <si>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</si>
  <si>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</si>
  <si>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</si>
  <si>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</si>
  <si>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</si>
  <si>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</si>
  <si>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</si>
  <si>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</si>
  <si>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</si>
  <si>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</si>
  <si>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</si>
  <si>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</si>
  <si>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</si>
  <si>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</si>
  <si>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</si>
  <si>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</si>
  <si>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</si>
  <si>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</si>
  <si>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</si>
  <si>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</si>
  <si>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</si>
  <si>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</si>
  <si>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</si>
  <si>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</si>
  <si>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</si>
  <si>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</si>
  <si>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</si>
  <si>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</si>
  <si>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</si>
  <si>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</si>
  <si>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</si>
  <si>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</si>
  <si>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</si>
  <si>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</si>
  <si>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</si>
  <si>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</si>
  <si>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</si>
  <si>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</si>
  <si>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</si>
  <si>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</si>
  <si>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</si>
  <si>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</si>
  <si>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</si>
  <si>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</si>
  <si>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</si>
  <si>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</si>
  <si>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</si>
  <si>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</si>
  <si>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</si>
  <si>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</si>
  <si>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</si>
  <si>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</si>
  <si>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</si>
  <si>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</si>
  <si>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</si>
  <si>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</si>
  <si>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</si>
  <si>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</si>
  <si>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</si>
  <si>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</si>
  <si>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</si>
  <si>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</si>
  <si>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</si>
  <si>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</si>
  <si>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</si>
  <si>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</si>
  <si>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</si>
  <si>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</si>
  <si>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</si>
  <si>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</si>
  <si>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</si>
  <si>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</si>
  <si>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</si>
  <si>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</si>
  <si>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</si>
  <si>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</si>
  <si>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</si>
  <si>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</si>
  <si>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</si>
  <si>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</si>
  <si>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</si>
  <si>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</si>
  <si>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</si>
  <si>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</si>
  <si>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</si>
  <si>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</si>
  <si>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</si>
  <si>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</si>
  <si>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</si>
  <si>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</si>
  <si>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</si>
  <si>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</si>
  <si>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</si>
  <si>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</si>
  <si>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</si>
  <si>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</si>
  <si>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</si>
  <si>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</si>
  <si>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</si>
  <si>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</si>
  <si>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</si>
  <si>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</si>
  <si>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</si>
  <si>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</si>
  <si>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</si>
  <si>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</si>
  <si>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</si>
  <si>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</si>
  <si>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</si>
  <si>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</si>
  <si>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</si>
  <si>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</si>
  <si>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</si>
  <si>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</si>
  <si>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</si>
  <si>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</si>
  <si>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</si>
  <si>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</si>
  <si>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</si>
  <si>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</si>
  <si>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</si>
  <si>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</si>
  <si>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</si>
  <si>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</si>
  <si>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</si>
  <si>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</si>
  <si>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</si>
  <si>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</si>
  <si>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</si>
  <si>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</si>
  <si>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</si>
  <si>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</si>
  <si>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</si>
  <si>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</si>
  <si>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</si>
  <si>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</si>
  <si>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</si>
  <si>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</si>
  <si>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</si>
  <si>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</si>
  <si>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</si>
  <si>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</si>
  <si>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</si>
  <si>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</si>
  <si>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</si>
  <si>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</si>
  <si>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</si>
  <si>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</si>
  <si>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</si>
  <si>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</si>
  <si>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</si>
  <si>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</si>
  <si>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</si>
  <si>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</si>
  <si>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</si>
  <si>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</si>
  <si>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</si>
  <si>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</si>
  <si>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</si>
  <si>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</si>
  <si>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</si>
  <si>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</si>
  <si>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</si>
  <si>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</si>
  <si>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</si>
  <si>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</si>
  <si>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</si>
  <si>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</si>
  <si>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</si>
  <si>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</si>
  <si>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</si>
  <si>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</si>
  <si>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</si>
  <si>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</si>
  <si>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</si>
  <si>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</si>
  <si>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</si>
  <si>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</si>
  <si>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</si>
  <si>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</si>
  <si>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</si>
  <si>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</si>
  <si>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</si>
  <si>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</si>
  <si>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</si>
  <si>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</si>
  <si>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</si>
  <si>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</si>
  <si>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</si>
  <si>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</si>
  <si>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</si>
  <si>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</si>
  <si>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</si>
  <si>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</si>
  <si>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</si>
  <si>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</si>
  <si>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</si>
  <si>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</si>
  <si>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</si>
  <si>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</si>
  <si>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</si>
  <si>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</si>
  <si>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</si>
  <si>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</si>
  <si>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</si>
  <si>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</si>
  <si>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</si>
  <si>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</si>
  <si>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</si>
  <si>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</si>
  <si>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</si>
  <si>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</si>
  <si>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</si>
  <si>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</si>
  <si>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</si>
  <si>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</si>
  <si>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</si>
  <si>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</si>
  <si>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</si>
  <si>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</si>
  <si>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</si>
  <si>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</si>
  <si>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</si>
  <si>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</si>
  <si>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</si>
  <si>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</si>
  <si>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</si>
  <si>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</si>
  <si>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</si>
  <si>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</si>
  <si>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</si>
  <si>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</si>
  <si>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</si>
  <si>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</si>
  <si>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</si>
  <si>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</si>
  <si>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</si>
  <si>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</si>
  <si>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</si>
  <si>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</si>
  <si>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</si>
  <si>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</si>
  <si>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</si>
  <si>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</si>
  <si>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</si>
  <si>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</si>
  <si>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</si>
  <si>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</si>
  <si>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</si>
  <si>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</si>
  <si>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</si>
  <si>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</si>
  <si>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</si>
  <si>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</si>
  <si>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</si>
  <si>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</si>
  <si>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</si>
  <si>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</si>
  <si>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</si>
  <si>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</si>
  <si>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</si>
  <si>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</si>
  <si>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</si>
  <si>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</si>
  <si>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</si>
  <si>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</si>
  <si>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</si>
  <si>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</si>
  <si>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</si>
  <si>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</si>
  <si>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</si>
  <si>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</si>
  <si>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</si>
  <si>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</si>
  <si>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</si>
  <si>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</si>
  <si>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</si>
  <si>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</si>
  <si>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</si>
  <si>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</si>
  <si>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</si>
  <si>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</si>
  <si>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</si>
  <si>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</si>
  <si>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</si>
  <si>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</si>
  <si>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</si>
  <si>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</si>
  <si>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</si>
  <si>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</si>
  <si>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</si>
  <si>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</si>
  <si>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</si>
  <si>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</si>
  <si>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</si>
  <si>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</si>
  <si>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</si>
  <si>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</si>
  <si>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</si>
  <si>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</si>
  <si>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</si>
  <si>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</si>
  <si>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</si>
  <si>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</si>
  <si>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</si>
  <si>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</si>
  <si>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</si>
  <si>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</si>
  <si>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</si>
  <si>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</si>
  <si>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</si>
  <si>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</si>
  <si>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</si>
  <si>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</si>
  <si>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</si>
  <si>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</si>
  <si>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</si>
  <si>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</si>
  <si>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</si>
  <si>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</si>
  <si>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</si>
  <si>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</si>
  <si>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</si>
  <si>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</si>
  <si>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</si>
  <si>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</si>
  <si>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</si>
  <si>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</si>
  <si>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</si>
  <si>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</si>
  <si>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</si>
  <si>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</si>
  <si>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</si>
  <si>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</si>
  <si>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</si>
  <si>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</si>
  <si>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</si>
  <si>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</si>
  <si>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</si>
  <si>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</si>
  <si>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</si>
  <si>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</si>
  <si>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</si>
  <si>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</si>
  <si>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</si>
  <si>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</si>
  <si>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</si>
  <si>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</si>
  <si>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</si>
  <si>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</si>
  <si>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</si>
  <si>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</si>
  <si>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</si>
  <si>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</si>
  <si>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</si>
  <si>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</si>
  <si>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</si>
  <si>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</si>
  <si>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</si>
  <si>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</si>
  <si>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</si>
  <si>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</si>
  <si>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</si>
  <si>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</si>
  <si>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</si>
  <si>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</si>
  <si>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</si>
  <si>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</si>
  <si>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</si>
  <si>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</si>
  <si>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</si>
  <si>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</si>
  <si>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</si>
  <si>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</si>
  <si>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</si>
  <si>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</si>
  <si>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</si>
  <si>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</si>
  <si>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</si>
  <si>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</si>
  <si>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</si>
  <si>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</si>
  <si>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</si>
  <si>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</si>
  <si>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</si>
  <si>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</si>
  <si>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</si>
  <si>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</si>
  <si>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</si>
  <si>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</si>
  <si>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</si>
  <si>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</si>
  <si>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</si>
  <si>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</si>
  <si>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</si>
  <si>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</si>
  <si>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</si>
  <si>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</si>
  <si>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</si>
  <si>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</si>
  <si>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</si>
  <si>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</si>
  <si>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</si>
  <si>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</si>
  <si>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</si>
  <si>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</si>
  <si>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</si>
  <si>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</si>
  <si>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</si>
  <si>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</si>
  <si>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</si>
  <si>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</si>
  <si>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</si>
  <si>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</si>
  <si>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</si>
  <si>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</si>
  <si>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</si>
  <si>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</si>
  <si>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</si>
  <si>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</si>
  <si>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</si>
  <si>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</si>
  <si>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</si>
  <si>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</si>
  <si>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</si>
  <si>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</si>
  <si>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</si>
  <si>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</si>
  <si>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</si>
  <si>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</si>
  <si>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</si>
  <si>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</si>
  <si>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</si>
  <si>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</si>
  <si>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</si>
  <si>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</si>
  <si>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</si>
  <si>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</si>
  <si>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</si>
  <si>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</si>
  <si>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</si>
  <si>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</si>
  <si>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</si>
  <si>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</si>
  <si>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</si>
  <si>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</si>
  <si>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</si>
  <si>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</si>
  <si>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</si>
  <si>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</si>
  <si>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</si>
  <si>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</si>
  <si>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</si>
  <si>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</si>
  <si>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</si>
  <si>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</si>
  <si>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</si>
  <si>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</si>
  <si>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</si>
  <si>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</si>
  <si>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</si>
  <si>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</si>
  <si>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</si>
  <si>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</si>
  <si>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</si>
  <si>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</si>
  <si>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</si>
  <si>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</si>
  <si>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</si>
  <si>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</si>
  <si>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</si>
  <si>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</si>
  <si>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</si>
  <si>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</si>
  <si>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</si>
  <si>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</si>
  <si>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</si>
  <si>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</si>
  <si>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</si>
  <si>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</si>
  <si>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</si>
  <si>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</si>
  <si>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</si>
  <si>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</si>
  <si>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</si>
  <si>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</si>
  <si>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</si>
  <si>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</si>
  <si>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</si>
  <si>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</si>
  <si>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</si>
  <si>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</si>
  <si>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</si>
  <si>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</si>
  <si>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</si>
  <si>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</si>
  <si>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</si>
  <si>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</si>
  <si>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</si>
  <si>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</si>
  <si>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</si>
  <si>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</si>
  <si>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</si>
  <si>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</si>
  <si>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</si>
  <si>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</si>
  <si>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</si>
  <si>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</si>
  <si>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</si>
  <si>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</si>
  <si>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</si>
  <si>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</si>
  <si>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</si>
  <si>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</si>
  <si>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</si>
  <si>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</si>
  <si>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</si>
  <si>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</si>
  <si>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</si>
  <si>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</si>
  <si>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</si>
  <si>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</si>
  <si>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</si>
  <si>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</si>
  <si>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</si>
  <si>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</si>
  <si>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</si>
  <si>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</si>
  <si>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</si>
  <si>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</si>
  <si>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</si>
  <si>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</si>
  <si>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</si>
  <si>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</si>
  <si>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</si>
  <si>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</si>
  <si>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</si>
  <si>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</si>
  <si>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</si>
  <si>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</si>
  <si>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</si>
  <si>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</si>
  <si>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</si>
  <si>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</si>
  <si>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</si>
  <si>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</si>
  <si>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</si>
  <si>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</si>
  <si>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</si>
  <si>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</si>
  <si>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</si>
  <si>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</si>
  <si>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</si>
  <si>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</si>
  <si>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</si>
  <si>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</si>
  <si>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</si>
  <si>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</si>
  <si>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</si>
  <si>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</si>
  <si>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</si>
  <si>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</si>
  <si>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</si>
  <si>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</si>
  <si>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</si>
  <si>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</si>
  <si>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</si>
  <si>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</si>
  <si>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</si>
  <si>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</si>
  <si>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</si>
  <si>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</si>
  <si>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</si>
  <si>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</si>
  <si>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</si>
  <si>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</si>
  <si>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</si>
  <si>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</si>
  <si>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</si>
  <si>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</si>
  <si>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</si>
  <si>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</si>
  <si>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</si>
  <si>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</si>
  <si>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</si>
  <si>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</si>
  <si>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</si>
  <si>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</si>
  <si>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</si>
  <si>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</si>
  <si>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</si>
  <si>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</si>
  <si>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</si>
  <si>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</si>
  <si>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</si>
  <si>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</si>
  <si>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</si>
  <si>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</si>
  <si>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</si>
  <si>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</si>
  <si>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</si>
  <si>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</si>
  <si>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</si>
  <si>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</si>
  <si>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</si>
  <si>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</si>
  <si>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</si>
  <si>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</si>
  <si>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</si>
  <si>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</si>
  <si>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</si>
  <si>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</si>
  <si>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</si>
  <si>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</si>
  <si>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</si>
  <si>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</si>
  <si>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</si>
  <si>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</si>
  <si>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</si>
  <si>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</si>
  <si>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</si>
  <si>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</si>
  <si>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</si>
  <si>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</si>
  <si>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</si>
  <si>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</si>
  <si>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</si>
  <si>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</si>
  <si>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</si>
  <si>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</si>
  <si>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</si>
  <si>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</si>
  <si>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</si>
  <si>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</si>
  <si>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</si>
  <si>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</si>
  <si>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</si>
  <si>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</si>
  <si>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</si>
  <si>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</si>
  <si>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</si>
  <si>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</si>
  <si>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</si>
  <si>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</si>
  <si>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</si>
  <si>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</si>
  <si>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</si>
  <si>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</si>
  <si>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</si>
  <si>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</si>
  <si>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</si>
  <si>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</si>
  <si>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</si>
  <si>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</si>
  <si>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</si>
  <si>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</si>
  <si>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</si>
  <si>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</si>
  <si>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</si>
  <si>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</si>
  <si>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</si>
  <si>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</si>
  <si>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</si>
  <si>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</si>
  <si>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</si>
  <si>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</si>
  <si>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</si>
  <si>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</si>
  <si>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</si>
  <si>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</si>
  <si>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</si>
  <si>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</si>
  <si>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</si>
  <si>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</si>
  <si>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</si>
  <si>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</si>
  <si>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</si>
  <si>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</si>
  <si>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</si>
  <si>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</si>
  <si>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</si>
  <si>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</si>
  <si>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</si>
  <si>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</si>
  <si>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</si>
  <si>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</si>
  <si>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</si>
  <si>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</si>
  <si>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</si>
  <si>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</si>
  <si>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</si>
  <si>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</si>
  <si>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</si>
  <si>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</si>
  <si>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</si>
  <si>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</si>
  <si>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</si>
  <si>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</si>
  <si>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</si>
  <si>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</si>
  <si>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</si>
  <si>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</si>
  <si>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</si>
  <si>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</si>
  <si>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</si>
  <si>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</si>
  <si>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</si>
  <si>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</si>
  <si>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</si>
  <si>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</si>
  <si>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</si>
  <si>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</si>
  <si>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</si>
  <si>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</si>
  <si>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</si>
  <si>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</si>
  <si>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</si>
  <si>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</si>
  <si>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</si>
  <si>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</si>
  <si>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</si>
  <si>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</si>
  <si>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</si>
  <si>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</si>
  <si>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</si>
  <si>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</si>
  <si>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</si>
  <si>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</si>
  <si>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</si>
  <si>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</si>
  <si>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</si>
  <si>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</si>
  <si>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</si>
  <si>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</si>
  <si>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</si>
  <si>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</si>
  <si>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</si>
  <si>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</si>
  <si>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</si>
  <si>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</si>
  <si>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</si>
  <si>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</si>
  <si>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</si>
  <si>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</si>
  <si>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</si>
  <si>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</si>
  <si>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</si>
  <si>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</si>
  <si>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</si>
  <si>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</si>
  <si>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</si>
  <si>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</si>
  <si>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</si>
  <si>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</si>
  <si>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</si>
  <si>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</si>
  <si>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</si>
  <si>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</si>
  <si>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</si>
  <si>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</si>
  <si>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</si>
  <si>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</si>
  <si>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</si>
  <si>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</si>
  <si>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</si>
  <si>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</si>
  <si>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</si>
  <si>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</si>
  <si>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</si>
  <si>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</si>
  <si>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</si>
  <si>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</si>
  <si>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</si>
  <si>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</si>
  <si>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</si>
  <si>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</si>
  <si>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</si>
  <si>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</si>
  <si>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</si>
  <si>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</si>
  <si>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</si>
  <si>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</si>
  <si>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</si>
  <si>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</si>
  <si>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</si>
  <si>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</si>
  <si>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</si>
  <si>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</si>
  <si>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</si>
  <si>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</si>
  <si>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</si>
  <si>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</si>
  <si>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</si>
  <si>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</si>
  <si>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</si>
  <si>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</si>
  <si>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</si>
  <si>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</si>
  <si>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</si>
  <si>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</si>
  <si>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</si>
  <si>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</si>
  <si>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</si>
  <si>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</si>
  <si>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</si>
  <si>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</si>
  <si>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</si>
  <si>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</si>
  <si>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</si>
  <si>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</si>
  <si>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</si>
  <si>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</si>
  <si>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</si>
  <si>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</si>
  <si>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</si>
  <si>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</si>
  <si>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</si>
  <si>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</si>
  <si>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</si>
  <si>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</si>
  <si>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</si>
  <si>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</si>
  <si>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</si>
  <si>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</si>
  <si>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</si>
  <si>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</si>
  <si>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</si>
  <si>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</si>
  <si>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</si>
  <si>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</si>
  <si>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</si>
  <si>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</si>
  <si>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</si>
  <si>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</si>
  <si>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</si>
  <si>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</si>
  <si>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</si>
  <si>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</si>
  <si>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</si>
  <si>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</si>
  <si>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</si>
  <si>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</si>
  <si>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</si>
  <si>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</si>
  <si>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</si>
  <si>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</si>
  <si>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</si>
  <si>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</si>
  <si>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</si>
  <si>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</si>
  <si>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</si>
  <si>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</si>
  <si>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</si>
  <si>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</si>
  <si>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</si>
  <si>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</si>
  <si>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</si>
  <si>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</si>
  <si>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</si>
  <si>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</si>
  <si>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</si>
  <si>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</si>
  <si>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</si>
  <si>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</si>
  <si>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</si>
  <si>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</si>
  <si>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</si>
  <si>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</si>
  <si>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</si>
  <si>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</si>
  <si>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</si>
  <si>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</si>
  <si>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</si>
  <si>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</si>
  <si>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</si>
  <si>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</si>
  <si>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</si>
  <si>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</si>
  <si>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</si>
  <si>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</si>
  <si>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</si>
  <si>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</si>
  <si>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</si>
  <si>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</si>
  <si>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</si>
  <si>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</si>
  <si>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</si>
  <si>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</si>
  <si>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</si>
  <si>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</si>
  <si>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</si>
  <si>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</si>
  <si>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</si>
  <si>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</si>
  <si>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</si>
  <si>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</si>
  <si>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</si>
  <si>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</si>
  <si>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</si>
  <si>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</si>
  <si>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</si>
  <si>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</si>
  <si>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</si>
  <si>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</si>
  <si>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</si>
  <si>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</si>
  <si>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</si>
  <si>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</si>
  <si>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</si>
  <si>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</si>
  <si>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</si>
  <si>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</si>
  <si>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</si>
  <si>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</si>
  <si>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</si>
  <si>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</si>
  <si>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</si>
  <si>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</si>
  <si>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</si>
  <si>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</si>
  <si>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</si>
  <si>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</si>
  <si>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</si>
  <si>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</si>
  <si>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</si>
  <si>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</si>
  <si>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</si>
  <si>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</si>
  <si>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</si>
  <si>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</si>
  <si>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</si>
  <si>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</si>
  <si>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</si>
  <si>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</si>
  <si>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</si>
  <si>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</si>
  <si>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</si>
  <si>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</si>
  <si>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</si>
  <si>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</si>
  <si>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</si>
  <si>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</si>
  <si>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</si>
  <si>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</si>
  <si>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</si>
  <si>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</si>
  <si>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</si>
  <si>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</si>
  <si>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</si>
  <si>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</si>
  <si>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</si>
  <si>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</si>
  <si>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</si>
  <si>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</si>
  <si>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</si>
  <si>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</si>
  <si>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</si>
  <si>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</si>
  <si>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</si>
  <si>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</si>
  <si>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</si>
  <si>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</si>
  <si>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</si>
  <si>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</si>
  <si>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</si>
  <si>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</si>
  <si>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</si>
  <si>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</si>
  <si>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</si>
  <si>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</si>
  <si>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</si>
  <si>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</si>
  <si>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</si>
  <si>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</si>
  <si>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</si>
  <si>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</si>
  <si>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</si>
  <si>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</si>
  <si>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</si>
  <si>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</si>
  <si>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</si>
  <si>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</si>
  <si>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</si>
  <si>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</si>
  <si>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</si>
  <si>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</si>
  <si>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</si>
  <si>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</si>
  <si>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</si>
  <si>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</si>
  <si>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</si>
  <si>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</si>
  <si>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</si>
  <si>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</si>
  <si>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</si>
  <si>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</si>
  <si>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</si>
  <si>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</si>
  <si>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</si>
  <si>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</si>
  <si>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</si>
  <si>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</si>
  <si>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</si>
  <si>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</si>
  <si>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</si>
  <si>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</si>
  <si>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</si>
  <si>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</si>
  <si>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</si>
  <si>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</si>
  <si>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</si>
  <si>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</si>
  <si>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</si>
  <si>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</si>
  <si>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</si>
  <si>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</si>
  <si>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</si>
  <si>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</si>
  <si>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</si>
  <si>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</si>
  <si>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</si>
  <si>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</si>
  <si>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</si>
  <si>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</si>
  <si>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</si>
  <si>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</si>
  <si>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</si>
  <si>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</si>
  <si>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</si>
  <si>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</si>
  <si>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</si>
  <si>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</si>
  <si>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</si>
  <si>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</si>
  <si>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</si>
  <si>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</si>
  <si>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</si>
  <si>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</si>
  <si>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</si>
  <si>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</si>
  <si>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</si>
  <si>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</si>
  <si>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</si>
  <si>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</si>
  <si>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</si>
  <si>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</si>
  <si>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</si>
  <si>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</si>
  <si>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</si>
  <si>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</si>
  <si>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</si>
  <si>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</si>
  <si>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</si>
  <si>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</si>
  <si>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</si>
  <si>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</si>
  <si>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</si>
  <si>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</si>
  <si>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</si>
  <si>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</si>
  <si>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</si>
  <si>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</si>
  <si>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</si>
  <si>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</si>
  <si>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</si>
  <si>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</si>
  <si>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</si>
  <si>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</si>
  <si>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</si>
  <si>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</si>
  <si>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</si>
  <si>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</si>
  <si>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</si>
  <si>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</si>
  <si>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</si>
  <si>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</si>
  <si>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</si>
  <si>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</si>
  <si>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</si>
  <si>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</si>
  <si>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</si>
  <si>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</si>
  <si>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</si>
  <si>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</si>
  <si>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</si>
  <si>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</si>
  <si>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</si>
  <si>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</si>
  <si>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</si>
  <si>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</si>
  <si>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</si>
  <si>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</si>
  <si>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</si>
  <si>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</si>
  <si>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</si>
  <si>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</si>
  <si>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</si>
  <si>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</si>
  <si>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</si>
  <si>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</si>
  <si>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</si>
  <si>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</si>
  <si>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</si>
  <si>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</si>
  <si>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</si>
  <si>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</si>
  <si>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</si>
  <si>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</si>
  <si>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</si>
  <si>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</si>
  <si>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</si>
  <si>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</si>
  <si>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</si>
  <si>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</si>
  <si>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</si>
  <si>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</si>
  <si>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</si>
  <si>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</si>
  <si>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</si>
  <si>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</si>
  <si>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</si>
  <si>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</si>
  <si>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</si>
  <si>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</si>
  <si>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</si>
  <si>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</si>
  <si>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</si>
  <si>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</si>
  <si>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</si>
  <si>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</si>
  <si>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</si>
  <si>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</si>
  <si>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</si>
  <si>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</si>
  <si>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</si>
  <si>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</si>
  <si>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</si>
  <si>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</si>
  <si>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</si>
  <si>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</si>
  <si>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</si>
  <si>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</si>
  <si>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</si>
  <si>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</si>
  <si>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</si>
  <si>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</si>
  <si>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</si>
  <si>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</si>
  <si>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</si>
  <si>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</si>
  <si>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</si>
  <si>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</si>
  <si>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</si>
  <si>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</si>
  <si>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</si>
  <si>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</si>
  <si>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</si>
  <si>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</si>
  <si>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</si>
  <si>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</si>
  <si>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</si>
  <si>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</si>
  <si>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</si>
  <si>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</si>
  <si>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</si>
  <si>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</si>
  <si>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</si>
  <si>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</si>
  <si>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</si>
  <si>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</si>
  <si>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</si>
  <si>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</si>
  <si>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</si>
  <si>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</si>
  <si>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</si>
  <si>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</si>
  <si>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</si>
  <si>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</si>
  <si>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</si>
  <si>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</si>
  <si>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</si>
  <si>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</si>
  <si>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</si>
  <si>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</si>
  <si>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</si>
  <si>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</si>
  <si>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</si>
  <si>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</si>
  <si>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</si>
  <si>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</si>
  <si>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</si>
  <si>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</si>
  <si>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</si>
  <si>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</si>
  <si>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</si>
  <si>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</si>
  <si>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</si>
  <si>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</si>
  <si>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</si>
  <si>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</si>
  <si>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</si>
  <si>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</si>
  <si>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</si>
  <si>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</si>
  <si>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</si>
  <si>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</si>
  <si>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</si>
  <si>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</si>
  <si>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</si>
  <si>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</si>
  <si>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</si>
  <si>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</si>
  <si>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</si>
  <si>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</si>
  <si>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</si>
  <si>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</si>
  <si>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</si>
  <si>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</si>
  <si>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</si>
  <si>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</si>
  <si>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</si>
  <si>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</si>
  <si>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</si>
  <si>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</si>
  <si>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</si>
  <si>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</si>
  <si>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</si>
  <si>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</si>
  <si>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</si>
  <si>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</si>
  <si>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</si>
  <si>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</si>
  <si>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</si>
  <si>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</si>
  <si>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</si>
  <si>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</si>
  <si>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</si>
  <si>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</si>
  <si>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</si>
  <si>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</si>
  <si>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</si>
  <si>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</si>
  <si>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</si>
  <si>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</si>
  <si>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</si>
  <si>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</si>
  <si>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</si>
  <si>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</si>
  <si>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</si>
  <si>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</si>
  <si>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</si>
  <si>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</si>
  <si>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</si>
  <si>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</si>
  <si>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</si>
  <si>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</si>
  <si>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</si>
  <si>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</si>
  <si>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</si>
  <si>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</si>
  <si>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</si>
  <si>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</si>
  <si>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</si>
  <si>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</si>
  <si>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</si>
  <si>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</si>
  <si>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</si>
  <si>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</si>
  <si>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</si>
  <si>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</si>
  <si>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</si>
  <si>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</si>
  <si>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</si>
  <si>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</si>
  <si>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</si>
  <si>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</si>
  <si>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</si>
  <si>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</si>
  <si>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</si>
  <si>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</si>
  <si>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</si>
  <si>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</si>
  <si>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</si>
  <si>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</si>
  <si>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</si>
  <si>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</si>
  <si>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</si>
  <si>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</si>
  <si>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</si>
  <si>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</si>
  <si>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</si>
  <si>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</si>
  <si>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</si>
  <si>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</si>
  <si>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</si>
  <si>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</si>
  <si>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</si>
  <si>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</si>
  <si>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</si>
  <si>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</si>
  <si>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</si>
  <si>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</si>
  <si>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</si>
  <si>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</si>
  <si>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</si>
  <si>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</si>
  <si>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</si>
  <si>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</si>
  <si>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</si>
  <si>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</si>
  <si>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</si>
  <si>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</si>
  <si>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</si>
  <si>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</si>
  <si>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</si>
  <si>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</si>
  <si>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</si>
  <si>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</si>
  <si>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</si>
  <si>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</si>
  <si>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</si>
  <si>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</si>
  <si>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</si>
  <si>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</si>
  <si>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</si>
  <si>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</si>
  <si>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</si>
  <si>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</si>
  <si>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</si>
  <si>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</si>
  <si>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</si>
  <si>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</si>
  <si>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</si>
  <si>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</si>
  <si>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</si>
  <si>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</si>
  <si>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</si>
  <si>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</si>
  <si>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</si>
  <si>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</si>
  <si>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</si>
  <si>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</si>
  <si>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</si>
  <si>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</si>
  <si>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</si>
  <si>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</si>
  <si>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</si>
  <si>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</si>
  <si>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</si>
  <si>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</si>
  <si>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</si>
  <si>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</si>
  <si>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</si>
  <si>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</si>
  <si>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</si>
  <si>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</si>
  <si>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</si>
  <si>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</si>
  <si>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</si>
  <si>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</si>
  <si>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</si>
  <si>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</si>
  <si>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</si>
  <si>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</si>
  <si>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</si>
  <si>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</si>
  <si>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</si>
  <si>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</si>
  <si>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</si>
  <si>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</si>
  <si>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</si>
  <si>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</si>
  <si>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</si>
  <si>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</si>
  <si>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</si>
  <si>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</si>
  <si>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</si>
  <si>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</si>
  <si>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</si>
  <si>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</si>
  <si>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</si>
  <si>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</si>
  <si>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</si>
  <si>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</si>
  <si>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</si>
  <si>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</si>
  <si>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</si>
  <si>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</si>
  <si>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</si>
  <si>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</si>
  <si>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</si>
  <si>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</si>
  <si>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</si>
  <si>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</si>
  <si>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</si>
  <si>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</si>
  <si>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</si>
  <si>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</si>
  <si>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</si>
  <si>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</si>
  <si>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</si>
  <si>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</si>
  <si>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</si>
  <si>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</si>
  <si>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</si>
  <si>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</si>
  <si>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</si>
  <si>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</si>
  <si>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</si>
  <si>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</si>
  <si>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</si>
  <si>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</si>
  <si>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</si>
  <si>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</si>
  <si>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</si>
  <si>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</si>
  <si>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</si>
  <si>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</si>
  <si>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</si>
  <si>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</si>
  <si>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</si>
  <si>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</si>
  <si>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</si>
  <si>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</si>
  <si>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</si>
  <si>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</si>
  <si>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</si>
  <si>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</si>
  <si>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</si>
  <si>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</si>
  <si>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</si>
  <si>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</si>
  <si>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</si>
  <si>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</si>
  <si>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</si>
  <si>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</si>
  <si>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</si>
  <si>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</si>
  <si>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</si>
  <si>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</si>
  <si>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</si>
  <si>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</si>
  <si>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</si>
  <si>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</si>
  <si>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</si>
  <si>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</si>
  <si>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</si>
  <si>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</si>
  <si>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</si>
  <si>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</si>
  <si>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</si>
  <si>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</si>
  <si>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</si>
  <si>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</si>
  <si>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</si>
  <si>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</si>
  <si>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</si>
  <si>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</si>
  <si>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</si>
  <si>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</si>
  <si>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</si>
  <si>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</si>
  <si>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</si>
  <si>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</si>
  <si>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</si>
  <si>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</si>
  <si>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</si>
  <si>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</si>
  <si>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</si>
  <si>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</si>
  <si>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</si>
  <si>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</si>
  <si>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</si>
  <si>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</si>
  <si>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</si>
  <si>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</si>
  <si>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</si>
  <si>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</si>
  <si>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</si>
  <si>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</si>
  <si>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</si>
  <si>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</si>
  <si>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</si>
  <si>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</si>
  <si>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</si>
  <si>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</si>
  <si>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</si>
  <si>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</si>
  <si>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</si>
  <si>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</si>
  <si>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</si>
  <si>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</si>
  <si>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</si>
  <si>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</si>
  <si>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</si>
  <si>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</si>
  <si>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</si>
  <si>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</si>
  <si>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</si>
  <si>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</si>
  <si>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</si>
  <si>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</si>
  <si>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</si>
  <si>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</si>
  <si>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</si>
  <si>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</si>
  <si>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</si>
  <si>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</si>
  <si>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</si>
  <si>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</si>
  <si>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</si>
  <si>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</si>
  <si>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</si>
  <si>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</si>
  <si>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</si>
  <si>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</si>
  <si>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</si>
  <si>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</si>
  <si>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</si>
  <si>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</si>
  <si>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</si>
  <si>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</si>
  <si>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</si>
  <si>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</si>
  <si>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</si>
  <si>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</si>
  <si>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</si>
  <si>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</si>
  <si>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</si>
  <si>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</si>
  <si>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</si>
  <si>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</si>
  <si>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</si>
  <si>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</si>
  <si>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</si>
  <si>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</si>
  <si>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</si>
  <si>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</si>
  <si>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</si>
  <si>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</si>
  <si>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</si>
  <si>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</si>
  <si>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</si>
  <si>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</si>
  <si>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</si>
  <si>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</si>
  <si>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</si>
  <si>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</si>
  <si>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</si>
  <si>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</si>
  <si>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</si>
  <si>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</si>
  <si>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</si>
  <si>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</si>
  <si>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</si>
  <si>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</si>
  <si>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</si>
  <si>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</si>
  <si>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</si>
  <si>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</si>
  <si>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</si>
  <si>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</si>
  <si>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</si>
  <si>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</si>
  <si>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</si>
  <si>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</si>
  <si>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</si>
  <si>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</si>
  <si>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</si>
  <si>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</si>
  <si>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</si>
  <si>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</si>
  <si>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</si>
  <si>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</si>
  <si>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</si>
  <si>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</si>
  <si>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</si>
  <si>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</si>
  <si>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</si>
  <si>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</si>
  <si>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</si>
  <si>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</si>
  <si>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</si>
  <si>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</si>
  <si>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</si>
  <si>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</si>
  <si>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</si>
  <si>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</si>
  <si>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</si>
  <si>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</si>
  <si>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</si>
  <si>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</si>
  <si>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</si>
  <si>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</si>
  <si>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</si>
  <si>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</si>
  <si>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</si>
  <si>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</si>
  <si>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</si>
  <si>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</si>
  <si>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</si>
  <si>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</si>
  <si>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</si>
  <si>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</si>
  <si>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</si>
  <si>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</si>
  <si>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</si>
  <si>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</si>
  <si>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</si>
  <si>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</si>
  <si>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</si>
  <si>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</si>
  <si>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</si>
  <si>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</si>
  <si>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</si>
  <si>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</si>
  <si>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</si>
  <si>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</si>
  <si>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</si>
  <si>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</si>
  <si>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</si>
  <si>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</si>
  <si>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</si>
  <si>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</si>
  <si>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</si>
  <si>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</si>
  <si>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</si>
  <si>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</si>
  <si>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</si>
  <si>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</si>
  <si>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</si>
  <si>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</si>
  <si>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</si>
  <si>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</si>
  <si>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</si>
  <si>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</si>
  <si>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</si>
  <si>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</si>
  <si>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</si>
  <si>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</si>
  <si>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</si>
  <si>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</si>
  <si>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</si>
  <si>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</si>
  <si>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</si>
  <si>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</si>
  <si>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</si>
  <si>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</si>
  <si>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</si>
  <si>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</si>
  <si>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</si>
  <si>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</si>
  <si>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</si>
  <si>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</si>
  <si>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</si>
  <si>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</si>
  <si>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</si>
  <si>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</si>
  <si>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</si>
  <si>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</si>
  <si>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</si>
  <si>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</si>
  <si>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</si>
  <si>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</si>
  <si>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</si>
  <si>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</si>
  <si>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</si>
  <si>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</si>
  <si>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</si>
  <si>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</si>
  <si>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</si>
  <si>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</si>
  <si>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</si>
  <si>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</si>
  <si>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</si>
  <si>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</si>
  <si>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</si>
  <si>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</si>
  <si>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</si>
  <si>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</si>
  <si>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</si>
  <si>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</si>
  <si>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</si>
  <si>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</si>
  <si>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</si>
  <si>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</si>
  <si>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</si>
  <si>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</si>
  <si>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</si>
  <si>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</si>
  <si>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</si>
  <si>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</si>
  <si>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</si>
  <si>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</si>
  <si>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</si>
  <si>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</si>
  <si>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</si>
  <si>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</si>
  <si>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</si>
  <si>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</si>
  <si>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</si>
  <si>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</si>
  <si>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</si>
  <si>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</si>
  <si>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</si>
  <si>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</si>
  <si>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</si>
  <si>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</si>
  <si>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</si>
  <si>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</si>
  <si>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</si>
  <si>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</si>
  <si>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</si>
  <si>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</si>
  <si>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</si>
  <si>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</si>
  <si>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</si>
  <si>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</si>
  <si>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</si>
  <si>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</si>
  <si>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</si>
  <si>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</si>
  <si>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</si>
  <si>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</si>
  <si>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</si>
  <si>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</si>
  <si>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</si>
  <si>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</si>
  <si>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</si>
  <si>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</si>
  <si>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</si>
  <si>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</si>
  <si>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</si>
  <si>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</si>
  <si>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</si>
  <si>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</si>
  <si>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</si>
  <si>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</si>
  <si>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</si>
  <si>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</si>
  <si>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</si>
  <si>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</si>
  <si>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</si>
  <si>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</si>
  <si>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</si>
  <si>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</si>
  <si>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</si>
  <si>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</si>
  <si>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</si>
  <si>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</si>
  <si>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</si>
  <si>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</si>
  <si>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</si>
  <si>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</si>
  <si>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</si>
  <si>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</si>
  <si>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</si>
  <si>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</si>
  <si>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</si>
  <si>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</si>
  <si>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</si>
  <si>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</si>
  <si>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</si>
  <si>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</si>
  <si>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</si>
  <si>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</si>
  <si>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</si>
  <si>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</si>
  <si>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</si>
  <si>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</si>
  <si>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</si>
  <si>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</si>
  <si>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</si>
  <si>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</si>
  <si>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</si>
  <si>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</si>
  <si>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</si>
  <si>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</si>
  <si>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</si>
  <si>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</si>
  <si>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</si>
  <si>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</si>
  <si>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</si>
  <si>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</si>
  <si>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</si>
  <si>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</si>
  <si>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</si>
  <si>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</si>
  <si>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</si>
  <si>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</si>
  <si>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</si>
  <si>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</si>
  <si>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</si>
  <si>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</si>
  <si>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</si>
  <si>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</si>
  <si>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</si>
  <si>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</si>
  <si>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</si>
  <si>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</si>
  <si>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</si>
  <si>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</si>
  <si>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</si>
  <si>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</si>
  <si>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</si>
  <si>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</si>
  <si>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</si>
  <si>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</si>
  <si>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</si>
  <si>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</si>
  <si>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</si>
  <si>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</si>
  <si>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</si>
  <si>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</si>
  <si>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</si>
  <si>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</si>
  <si>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</si>
  <si>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</si>
  <si>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</si>
  <si>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</si>
  <si>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</si>
  <si>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</si>
  <si>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</si>
  <si>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</si>
  <si>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</si>
  <si>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</si>
  <si>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</si>
  <si>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</si>
  <si>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</si>
  <si>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</si>
  <si>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</si>
  <si>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</si>
  <si>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</si>
  <si>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</si>
  <si>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</si>
  <si>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</si>
  <si>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</si>
  <si>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</si>
  <si>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</si>
  <si>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</si>
  <si>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</si>
  <si>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</si>
  <si>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</si>
  <si>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</si>
  <si>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</si>
  <si>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</si>
  <si>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</si>
  <si>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</si>
  <si>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</si>
  <si>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</si>
  <si>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</si>
  <si>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</si>
  <si>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</si>
  <si>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</si>
  <si>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</si>
  <si>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</si>
  <si>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</si>
  <si>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</si>
  <si>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</si>
  <si>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</si>
  <si>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</si>
  <si>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</si>
  <si>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</si>
  <si>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</si>
  <si>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</si>
  <si>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</si>
  <si>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</si>
  <si>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</si>
  <si>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</si>
  <si>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</si>
  <si>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</si>
  <si>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</si>
  <si>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</si>
  <si>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</si>
  <si>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</si>
  <si>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</si>
  <si>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</si>
  <si>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</si>
  <si>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</si>
  <si>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</si>
  <si>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</si>
  <si>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</si>
  <si>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</si>
  <si>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</si>
  <si>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</si>
  <si>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</si>
  <si>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</si>
  <si>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</si>
  <si>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</si>
  <si>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</si>
  <si>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</si>
  <si>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</si>
  <si>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</si>
  <si>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</si>
  <si>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</si>
  <si>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</si>
  <si>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</si>
  <si>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</si>
  <si>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</si>
  <si>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</si>
  <si>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</si>
  <si>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</si>
  <si>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</si>
  <si>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</si>
  <si>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</si>
  <si>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</si>
  <si>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</si>
  <si>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</si>
  <si>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</si>
  <si>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</si>
  <si>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</si>
  <si>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</si>
  <si>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</si>
  <si>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</si>
  <si>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</si>
  <si>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</si>
  <si>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</si>
  <si>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</si>
  <si>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</si>
  <si>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</si>
  <si>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</si>
  <si>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</si>
  <si>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</si>
  <si>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</si>
  <si>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</si>
  <si>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</si>
  <si>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</si>
  <si>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</si>
  <si>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</si>
  <si>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</si>
  <si>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</si>
  <si>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</si>
  <si>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</si>
  <si>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</si>
  <si>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</si>
  <si>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</si>
  <si>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</si>
  <si>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</si>
  <si>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</si>
  <si>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</si>
  <si>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</si>
  <si>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</si>
  <si>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</si>
  <si>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</si>
  <si>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</si>
  <si>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</si>
  <si>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</si>
  <si>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</si>
  <si>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</si>
  <si>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</si>
  <si>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</si>
  <si>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</si>
  <si>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</si>
  <si>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</si>
  <si>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</si>
  <si>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</si>
  <si>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</si>
  <si>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</si>
  <si>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</si>
  <si>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</si>
  <si>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</si>
  <si>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</si>
  <si>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</si>
  <si>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</si>
  <si>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</si>
  <si>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</si>
  <si>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</si>
  <si>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</si>
  <si>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</si>
  <si>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</si>
  <si>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</si>
  <si>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</si>
  <si>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</si>
  <si>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</si>
  <si>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</si>
  <si>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</si>
  <si>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</si>
  <si>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</si>
  <si>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</si>
  <si>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</si>
  <si>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</si>
  <si>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</si>
  <si>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</si>
  <si>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</si>
  <si>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</si>
  <si>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</si>
  <si>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</si>
  <si>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</si>
  <si>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</si>
  <si>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</si>
  <si>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</si>
  <si>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</si>
  <si>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</si>
  <si>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</si>
  <si>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</si>
  <si>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</si>
  <si>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</si>
  <si>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</si>
  <si>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</si>
  <si>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</si>
  <si>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</si>
  <si>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</si>
  <si>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</si>
  <si>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</si>
  <si>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</si>
  <si>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</si>
  <si>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</si>
  <si>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</si>
  <si>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</si>
  <si>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</si>
  <si>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</si>
  <si>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</si>
  <si>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</si>
  <si>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</si>
  <si>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</si>
  <si>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</si>
  <si>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</si>
  <si>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</si>
  <si>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</si>
  <si>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</si>
  <si>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</si>
  <si>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</si>
  <si>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</si>
  <si>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</si>
  <si>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</si>
  <si>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</si>
  <si>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</si>
  <si>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</si>
  <si>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</si>
  <si>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</si>
  <si>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</si>
  <si>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</si>
  <si>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</si>
  <si>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</si>
  <si>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</si>
  <si>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</si>
  <si>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</si>
  <si>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</si>
  <si>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</si>
  <si>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</si>
  <si>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</si>
  <si>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</si>
  <si>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</si>
  <si>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</si>
  <si>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</si>
  <si>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</si>
  <si>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</si>
  <si>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</si>
  <si>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</si>
  <si>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</si>
  <si>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</si>
  <si>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</si>
  <si>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</si>
  <si>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</si>
  <si>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</si>
  <si>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</si>
  <si>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</si>
  <si>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</si>
  <si>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</si>
  <si>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</si>
  <si>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</si>
  <si>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</si>
  <si>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</si>
  <si>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</si>
  <si>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</si>
  <si>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</si>
  <si>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</si>
  <si>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</si>
  <si>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</si>
  <si>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</si>
  <si>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</si>
  <si>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</si>
  <si>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</si>
  <si>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</si>
  <si>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</si>
  <si>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</si>
  <si>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</si>
  <si>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</si>
  <si>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</si>
  <si>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</si>
  <si>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</si>
  <si>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</si>
  <si>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</si>
  <si>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</si>
  <si>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</si>
  <si>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</si>
  <si>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</si>
  <si>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</si>
  <si>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</si>
  <si>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</si>
  <si>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</si>
  <si>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</si>
  <si>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</si>
  <si>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</si>
  <si>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</si>
  <si>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</si>
  <si>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</si>
  <si>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</si>
  <si>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</si>
  <si>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</si>
  <si>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</si>
  <si>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</si>
  <si>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</si>
  <si>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</si>
  <si>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</si>
  <si>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</si>
  <si>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</si>
  <si>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</si>
  <si>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</si>
  <si>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</si>
  <si>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</si>
  <si>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</si>
  <si>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</si>
  <si>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</si>
  <si>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</si>
  <si>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</si>
  <si>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</si>
  <si>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</si>
  <si>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</si>
  <si>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</si>
  <si>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</si>
  <si>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</si>
  <si>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</si>
  <si>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</si>
  <si>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</si>
  <si>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</si>
  <si>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</si>
  <si>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</si>
  <si>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</si>
  <si>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</si>
  <si>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</si>
  <si>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</si>
  <si>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</si>
  <si>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</si>
  <si>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</si>
  <si>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</si>
  <si>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</si>
  <si>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</si>
  <si>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</si>
  <si>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</si>
  <si>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</si>
  <si>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</si>
  <si>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</si>
  <si>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</si>
  <si>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</si>
  <si>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</si>
  <si>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</si>
  <si>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</si>
  <si>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</si>
  <si>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</si>
  <si>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</si>
  <si>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</si>
  <si>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</si>
  <si>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</si>
  <si>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</si>
  <si>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</si>
  <si>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</si>
  <si>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</si>
  <si>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</si>
  <si>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</si>
  <si>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</si>
  <si>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</si>
  <si>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</si>
  <si>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</si>
  <si>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</si>
  <si>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</si>
  <si>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</si>
  <si>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</si>
  <si>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</si>
  <si>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</si>
  <si>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</si>
  <si>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</si>
  <si>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</si>
  <si>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</si>
  <si>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</si>
  <si>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</si>
  <si>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</si>
  <si>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</si>
  <si>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</si>
  <si>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</si>
  <si>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</si>
  <si>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</si>
  <si>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</si>
  <si>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</si>
  <si>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</si>
  <si>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</si>
  <si>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</si>
  <si>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</si>
  <si>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</si>
  <si>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</si>
  <si>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</si>
  <si>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</si>
  <si>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</si>
  <si>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</si>
  <si>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</si>
  <si>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</si>
  <si>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</si>
  <si>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</si>
  <si>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</si>
  <si>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</si>
  <si>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</si>
  <si>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</si>
  <si>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</si>
  <si>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</si>
  <si>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</si>
  <si>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</si>
  <si>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</si>
  <si>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</si>
  <si>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</si>
  <si>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</si>
  <si>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</si>
  <si>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</si>
  <si>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</si>
  <si>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</si>
  <si>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</si>
  <si>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</si>
  <si>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</si>
  <si>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</si>
  <si>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</si>
  <si>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</si>
  <si>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</si>
  <si>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</si>
  <si>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</si>
  <si>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</si>
  <si>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</si>
  <si>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</si>
  <si>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</si>
  <si>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</si>
  <si>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</si>
  <si>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</si>
  <si>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</si>
  <si>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</si>
  <si>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</si>
  <si>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</si>
  <si>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</si>
  <si>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</si>
  <si>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</si>
  <si>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</si>
  <si>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</si>
  <si>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</si>
  <si>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</si>
  <si>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</si>
  <si>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</si>
  <si>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</si>
  <si>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</si>
  <si>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</si>
  <si>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</si>
  <si>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</si>
  <si>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</si>
  <si>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</si>
  <si>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</si>
  <si>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</si>
  <si>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</si>
  <si>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</si>
  <si>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</si>
  <si>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</si>
  <si>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</si>
  <si>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</si>
  <si>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</si>
  <si>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</si>
  <si>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</si>
  <si>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</si>
  <si>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</si>
  <si>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</si>
  <si>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</si>
  <si>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</si>
  <si>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</si>
  <si>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</si>
  <si>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</si>
  <si>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</si>
  <si>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</si>
  <si>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</si>
  <si>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</si>
  <si>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</si>
  <si>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</si>
  <si>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</si>
  <si>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</si>
  <si>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</si>
  <si>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</si>
  <si>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</si>
  <si>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</si>
  <si>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</si>
  <si>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</si>
  <si>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</si>
  <si>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</si>
  <si>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</si>
  <si>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</si>
  <si>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</si>
  <si>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</si>
  <si>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</si>
  <si>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</si>
  <si>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</si>
  <si>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</si>
  <si>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</si>
  <si>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</si>
  <si>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</si>
  <si>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</si>
  <si>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</si>
  <si>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</si>
  <si>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</si>
  <si>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</si>
  <si>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</si>
  <si>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</si>
  <si>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</si>
  <si>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</si>
  <si>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</si>
  <si>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</si>
  <si>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</si>
  <si>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</si>
  <si>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</si>
  <si>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</si>
  <si>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</si>
  <si>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</si>
  <si>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</si>
  <si>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</si>
  <si>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</si>
  <si>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</si>
  <si>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</si>
  <si>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</si>
  <si>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</si>
  <si>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</si>
  <si>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</si>
  <si>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</si>
  <si>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</si>
  <si>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</si>
  <si>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</si>
  <si>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</si>
  <si>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</si>
  <si>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</si>
  <si>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</si>
  <si>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</si>
  <si>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</si>
  <si>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</si>
  <si>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</si>
  <si>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</si>
  <si>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</si>
  <si>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</si>
  <si>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</si>
  <si>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</si>
  <si>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</si>
  <si>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</si>
  <si>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</si>
  <si>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</si>
  <si>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</si>
  <si>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</si>
  <si>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</si>
  <si>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</si>
  <si>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</si>
  <si>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</si>
  <si>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</si>
  <si>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</si>
  <si>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</si>
  <si>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</si>
  <si>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</si>
  <si>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</si>
  <si>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</si>
  <si>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</si>
  <si>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</si>
  <si>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</si>
  <si>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</si>
  <si>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</si>
  <si>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</si>
  <si>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</si>
  <si>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</si>
  <si>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</si>
  <si>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</si>
  <si>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</si>
  <si>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</si>
  <si>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</si>
  <si>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</si>
  <si>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</si>
  <si>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</si>
  <si>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</si>
  <si>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</si>
  <si>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</si>
  <si>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</si>
  <si>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</si>
  <si>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</si>
  <si>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</si>
  <si>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</si>
  <si>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</si>
  <si>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</si>
  <si>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</si>
  <si>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</si>
  <si>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</si>
  <si>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</si>
  <si>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</si>
  <si>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</si>
  <si>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</si>
  <si>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</si>
  <si>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</si>
  <si>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</si>
  <si>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</si>
  <si>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</si>
  <si>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</si>
  <si>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</si>
  <si>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</si>
  <si>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</si>
  <si>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</si>
  <si>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</si>
  <si>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</si>
  <si>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</si>
  <si>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</si>
  <si>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</si>
  <si>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</si>
  <si>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</si>
  <si>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</si>
  <si>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</si>
  <si>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</si>
  <si>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</si>
  <si>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</si>
  <si>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</si>
  <si>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</si>
  <si>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</si>
  <si>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</si>
  <si>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</si>
  <si>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</si>
  <si>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</si>
  <si>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</si>
  <si>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</si>
  <si>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</si>
  <si>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</si>
  <si>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</si>
  <si>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</si>
  <si>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</si>
  <si>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</si>
  <si>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</si>
  <si>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</si>
  <si>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</si>
  <si>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</si>
  <si>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</si>
  <si>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</si>
  <si>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</si>
  <si>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</si>
  <si>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</si>
  <si>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</si>
  <si>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</si>
  <si>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</si>
  <si>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</si>
  <si>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</si>
  <si>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</si>
  <si>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</si>
  <si>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</si>
  <si>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</si>
  <si>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</si>
  <si>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</si>
  <si>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</si>
  <si>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</si>
  <si>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</si>
  <si>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</si>
  <si>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</si>
  <si>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</si>
  <si>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</si>
  <si>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</si>
  <si>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</si>
  <si>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</si>
  <si>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</si>
  <si>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</si>
  <si>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</si>
  <si>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</si>
  <si>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</si>
  <si>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</si>
  <si>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</si>
  <si>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</si>
  <si>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</si>
  <si>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</si>
  <si>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</si>
  <si>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</si>
  <si>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</si>
  <si>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</si>
  <si>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</si>
  <si>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</si>
  <si>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</si>
  <si>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</si>
  <si>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</si>
  <si>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</si>
  <si>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</si>
  <si>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</si>
  <si>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</si>
  <si>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</si>
  <si>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</si>
  <si>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</si>
  <si>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</si>
  <si>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</si>
  <si>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</si>
  <si>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</si>
  <si>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</si>
  <si>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</si>
  <si>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</si>
  <si>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</si>
  <si>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</si>
  <si>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</si>
  <si>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</si>
  <si>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</si>
  <si>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</si>
  <si>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</si>
  <si>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</si>
  <si>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</si>
  <si>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</si>
  <si>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</si>
  <si>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</si>
  <si>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</si>
  <si>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</si>
  <si>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</si>
  <si>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</si>
  <si>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</si>
  <si>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</si>
  <si>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</si>
  <si>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</si>
  <si>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</si>
  <si>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</si>
  <si>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</si>
  <si>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</si>
  <si>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</si>
  <si>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</si>
  <si>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</si>
  <si>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</si>
  <si>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</si>
  <si>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</si>
  <si>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</si>
  <si>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</si>
  <si>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</si>
  <si>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</si>
  <si>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</si>
  <si>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</si>
  <si>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</si>
  <si>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</si>
  <si>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</si>
  <si>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</si>
  <si>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</si>
  <si>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</si>
  <si>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</si>
  <si>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</si>
  <si>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</si>
  <si>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</si>
  <si>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</si>
  <si>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</si>
  <si>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</si>
  <si>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</si>
  <si>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</si>
  <si>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</si>
  <si>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</si>
  <si>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</si>
  <si>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</si>
  <si>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</si>
  <si>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</si>
  <si>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</si>
  <si>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</si>
  <si>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</si>
  <si>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</si>
  <si>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</si>
  <si>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</si>
  <si>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</si>
  <si>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</si>
  <si>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</si>
  <si>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</si>
  <si>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</si>
  <si>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</si>
  <si>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</si>
  <si>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</si>
  <si>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</si>
  <si>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</si>
  <si>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</si>
  <si>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</si>
  <si>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</si>
  <si>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</si>
  <si>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</si>
  <si>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</si>
  <si>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</si>
  <si>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</si>
  <si>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</si>
  <si>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</si>
  <si>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</si>
  <si>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</si>
  <si>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</si>
  <si>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</si>
  <si>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</si>
  <si>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</si>
  <si>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</si>
  <si>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</si>
  <si>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</si>
  <si>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</si>
  <si>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</si>
  <si>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</si>
  <si>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</si>
  <si>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</si>
  <si>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</si>
  <si>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</si>
  <si>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</si>
  <si>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</si>
  <si>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</si>
  <si>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</si>
  <si>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</si>
  <si>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</si>
  <si>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</si>
  <si>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</si>
  <si>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</si>
  <si>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</si>
  <si>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</si>
  <si>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</si>
  <si>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</si>
  <si>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</si>
  <si>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</si>
  <si>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</si>
  <si>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</si>
  <si>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</si>
  <si>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</si>
  <si>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</si>
  <si>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</si>
  <si>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</si>
  <si>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</si>
  <si>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</si>
  <si>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</si>
  <si>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</si>
  <si>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</si>
  <si>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</si>
  <si>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</si>
  <si>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</si>
  <si>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</si>
  <si>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</si>
  <si>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</si>
  <si>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</si>
  <si>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</si>
  <si>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</si>
  <si>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</si>
  <si>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</si>
  <si>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</si>
  <si>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</si>
  <si>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</si>
  <si>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</si>
  <si>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</si>
  <si>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</si>
  <si>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</si>
  <si>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</si>
  <si>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</si>
  <si>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</si>
  <si>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</si>
  <si>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</si>
  <si>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</si>
  <si>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</si>
  <si>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</si>
  <si>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</si>
  <si>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</si>
  <si>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</si>
  <si>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</si>
  <si>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</si>
  <si>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</si>
  <si>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</si>
  <si>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</si>
  <si>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</si>
  <si>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</si>
  <si>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</si>
  <si>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</si>
  <si>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</si>
  <si>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</si>
  <si>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</si>
  <si>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</si>
  <si>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</si>
  <si>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</si>
  <si>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</si>
  <si>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</si>
  <si>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</si>
  <si>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</si>
  <si>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</si>
  <si>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</si>
  <si>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</si>
  <si>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</si>
  <si>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</si>
  <si>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</si>
  <si>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</si>
  <si>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</si>
  <si>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</si>
  <si>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</si>
  <si>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</si>
  <si>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</si>
  <si>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</si>
  <si>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</si>
  <si>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</si>
  <si>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</si>
  <si>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</si>
  <si>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</si>
  <si>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</si>
  <si>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</si>
  <si>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</si>
  <si>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</si>
  <si>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</si>
  <si>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</si>
  <si>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</si>
  <si>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</si>
  <si>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</si>
  <si>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</si>
  <si>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</si>
  <si>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</si>
  <si>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</si>
  <si>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</si>
  <si>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</si>
  <si>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</si>
  <si>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</si>
  <si>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</si>
  <si>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</si>
  <si>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</si>
  <si>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</si>
  <si>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</si>
  <si>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</si>
  <si>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</si>
  <si>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</si>
  <si>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</si>
  <si>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</si>
  <si>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</si>
  <si>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</si>
  <si>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</si>
  <si>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</si>
  <si>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</si>
  <si>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</si>
  <si>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</si>
  <si>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</si>
  <si>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</si>
  <si>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</si>
  <si>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</si>
  <si>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</si>
  <si>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</si>
  <si>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</si>
  <si>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</si>
  <si>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</si>
  <si>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</si>
  <si>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</si>
  <si>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</si>
  <si>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</si>
  <si>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</si>
  <si>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</si>
  <si>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</si>
  <si>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</si>
  <si>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</si>
  <si>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</si>
  <si>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</si>
  <si>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</si>
  <si>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</si>
  <si>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</si>
  <si>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</si>
  <si>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</si>
  <si>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</si>
  <si>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</si>
  <si>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</si>
  <si>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</si>
  <si>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</si>
  <si>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</si>
  <si>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</si>
  <si>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</si>
  <si>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</si>
  <si>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</si>
  <si>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</si>
  <si>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</si>
  <si>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</si>
  <si>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</si>
  <si>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</si>
  <si>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</si>
  <si>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</si>
  <si>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</si>
  <si>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</si>
  <si>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</si>
  <si>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</si>
  <si>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</si>
  <si>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</si>
  <si>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</si>
  <si>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</si>
  <si>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</si>
  <si>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</si>
  <si>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</si>
  <si>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</si>
  <si>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</si>
  <si>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</si>
  <si>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</si>
  <si>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</si>
  <si>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</si>
  <si>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</si>
  <si>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</si>
  <si>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</si>
  <si>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</si>
  <si>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</si>
  <si>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</si>
  <si>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</si>
  <si>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</si>
  <si>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</si>
  <si>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</si>
  <si>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</si>
  <si>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</si>
  <si>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</si>
  <si>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</si>
  <si>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</si>
  <si>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</si>
  <si>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</si>
  <si>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</si>
  <si>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</si>
  <si>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</si>
  <si>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</si>
  <si>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</si>
  <si>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</si>
  <si>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</si>
  <si>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</si>
  <si>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</si>
  <si>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</si>
  <si>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</si>
  <si>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</si>
  <si>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</si>
  <si>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</si>
  <si>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</si>
  <si>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</si>
  <si>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</si>
  <si>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</si>
  <si>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</si>
  <si>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</si>
  <si>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</si>
  <si>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</si>
  <si>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</si>
  <si>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</si>
  <si>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</si>
  <si>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</si>
  <si>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</si>
  <si>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</si>
  <si>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</si>
  <si>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</si>
  <si>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</si>
  <si>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</si>
  <si>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</si>
  <si>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</si>
  <si>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</si>
  <si>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</si>
  <si>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</si>
  <si>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</si>
  <si>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</si>
  <si>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</si>
  <si>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</si>
  <si>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</si>
  <si>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</si>
  <si>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</si>
  <si>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</si>
  <si>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</si>
  <si>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</si>
  <si>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</si>
  <si>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</si>
  <si>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</si>
  <si>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</si>
  <si>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</si>
  <si>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</si>
  <si>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</si>
  <si>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</si>
  <si>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</si>
  <si>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</si>
  <si>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</si>
  <si>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</si>
  <si>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</si>
  <si>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</si>
  <si>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</si>
  <si>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</si>
  <si>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</si>
  <si>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</si>
  <si>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</si>
  <si>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</si>
  <si>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</si>
  <si>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</si>
  <si>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</si>
  <si>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</si>
  <si>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</si>
  <si>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</si>
  <si>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</si>
  <si>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</si>
  <si>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</si>
  <si>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</si>
  <si>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</si>
  <si>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</si>
  <si>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</si>
  <si>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</si>
  <si>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</si>
  <si>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</si>
  <si>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</si>
  <si>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</si>
  <si>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</si>
  <si>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</si>
  <si>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</si>
  <si>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</si>
  <si>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</si>
  <si>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</si>
  <si>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</si>
  <si>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</si>
  <si>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</si>
  <si>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</si>
  <si>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</si>
  <si>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</si>
  <si>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</si>
  <si>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</si>
  <si>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</si>
  <si>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</si>
  <si>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</si>
  <si>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</si>
  <si>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</si>
  <si>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</si>
  <si>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</si>
  <si>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</si>
  <si>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</si>
  <si>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</si>
  <si>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</si>
  <si>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</si>
  <si>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</si>
  <si>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</si>
  <si>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</si>
  <si>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</si>
  <si>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</si>
  <si>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</si>
  <si>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</si>
  <si>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</si>
  <si>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</si>
  <si>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</si>
  <si>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</si>
  <si>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</si>
  <si>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</si>
  <si>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</si>
  <si>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</si>
  <si>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</si>
  <si>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</si>
  <si>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</si>
  <si>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</si>
  <si>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</si>
  <si>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</si>
  <si>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</si>
  <si>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</si>
  <si>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</si>
  <si>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</si>
  <si>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</si>
  <si>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</si>
  <si>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</si>
  <si>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</si>
  <si>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</si>
  <si>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</si>
  <si>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</si>
  <si>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</si>
  <si>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</si>
  <si>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</si>
  <si>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</si>
  <si>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</si>
  <si>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</si>
  <si>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</si>
  <si>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</si>
  <si>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</si>
  <si>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</si>
  <si>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</si>
  <si>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</si>
  <si>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</si>
  <si>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</si>
  <si>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</si>
  <si>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</si>
  <si>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</si>
  <si>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</si>
  <si>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</si>
  <si>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</si>
  <si>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</si>
  <si>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</si>
  <si>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</si>
  <si>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</si>
  <si>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</si>
  <si>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</si>
  <si>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</si>
  <si>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</si>
  <si>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</si>
  <si>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</si>
  <si>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</si>
  <si>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</si>
  <si>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</si>
  <si>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</si>
  <si>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</si>
  <si>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</si>
  <si>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</si>
  <si>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</si>
  <si>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</si>
  <si>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</si>
  <si>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</si>
  <si>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</si>
  <si>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</si>
  <si>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</si>
  <si>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</si>
  <si>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</si>
  <si>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</si>
  <si>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</si>
  <si>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</si>
  <si>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</si>
  <si>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</si>
  <si>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</si>
  <si>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</si>
  <si>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</si>
  <si>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</si>
  <si>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</si>
  <si>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</si>
  <si>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</si>
  <si>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</si>
  <si>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</si>
  <si>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</si>
  <si>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</si>
  <si>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</si>
  <si>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</si>
  <si>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</si>
  <si>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</si>
  <si>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</si>
  <si>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</si>
  <si>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</si>
  <si>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</si>
  <si>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</si>
  <si>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</si>
  <si>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</si>
  <si>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</si>
  <si>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</si>
  <si>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</si>
  <si>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</si>
  <si>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</si>
  <si>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</si>
  <si>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</si>
  <si>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</si>
  <si>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</si>
  <si>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</si>
  <si>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</si>
  <si>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</si>
  <si>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</si>
  <si>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</si>
  <si>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</si>
  <si>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</si>
  <si>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</si>
  <si>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</si>
  <si>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</si>
  <si>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</si>
  <si>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</si>
  <si>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</si>
  <si>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</si>
  <si>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</si>
  <si>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</si>
  <si>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</si>
  <si>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</si>
  <si>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</si>
  <si>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</si>
  <si>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</si>
  <si>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</si>
  <si>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</si>
  <si>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</si>
  <si>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</si>
  <si>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</si>
  <si>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</si>
  <si>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</si>
  <si>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</si>
  <si>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</si>
  <si>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</si>
  <si>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</si>
  <si>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</si>
  <si>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</si>
  <si>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</si>
  <si>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</si>
  <si>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</si>
  <si>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</si>
  <si>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</si>
  <si>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</si>
  <si>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</si>
  <si>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</si>
  <si>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</si>
  <si>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</si>
  <si>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</si>
  <si>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</si>
  <si>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</si>
  <si>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</si>
  <si>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</si>
  <si>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</si>
  <si>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</si>
  <si>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</si>
  <si>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</si>
  <si>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</si>
  <si>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</si>
  <si>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</si>
  <si>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</si>
  <si>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</si>
  <si>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</si>
  <si>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</si>
  <si>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</si>
  <si>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</si>
  <si>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</si>
  <si>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</si>
  <si>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</si>
  <si>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</si>
  <si>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</si>
  <si>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</si>
  <si>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</si>
  <si>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</si>
  <si>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</si>
  <si>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</si>
  <si>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</si>
  <si>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</si>
  <si>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</si>
  <si>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</si>
  <si>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</si>
  <si>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</si>
  <si>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</si>
  <si>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</si>
  <si>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</si>
  <si>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</si>
  <si>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</si>
  <si>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</si>
  <si>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</si>
  <si>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</si>
  <si>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</si>
  <si>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</si>
  <si>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</si>
  <si>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</si>
  <si>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</si>
  <si>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</si>
  <si>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</si>
  <si>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</si>
  <si>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</si>
  <si>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</si>
  <si>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</si>
  <si>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</si>
  <si>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</si>
  <si>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</si>
  <si>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</si>
  <si>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</si>
  <si>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</si>
  <si>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</si>
  <si>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</si>
  <si>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</si>
  <si>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</si>
  <si>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</si>
  <si>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</si>
  <si>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</si>
  <si>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</si>
  <si>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</si>
  <si>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</si>
  <si>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</si>
  <si>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</si>
  <si>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</si>
  <si>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</si>
  <si>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</si>
  <si>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</si>
  <si>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</si>
  <si>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</si>
  <si>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</si>
  <si>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</si>
  <si>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</si>
  <si>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</si>
  <si>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</si>
  <si>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</si>
  <si>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</si>
  <si>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</si>
  <si>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</si>
  <si>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</si>
  <si>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</si>
  <si>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</si>
  <si>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</si>
  <si>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</si>
  <si>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</si>
  <si>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</si>
  <si>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</si>
  <si>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</si>
  <si>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</si>
  <si>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</si>
  <si>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</si>
  <si>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</si>
  <si>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</si>
  <si>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</si>
  <si>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</si>
  <si>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</si>
  <si>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</si>
  <si>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</si>
  <si>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</si>
  <si>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</si>
  <si>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</si>
  <si>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</si>
  <si>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</si>
  <si>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</si>
  <si>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</si>
  <si>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</si>
  <si>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</si>
  <si>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</si>
  <si>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</si>
  <si>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</si>
  <si>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</si>
  <si>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</si>
  <si>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</si>
  <si>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</si>
  <si>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</si>
  <si>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</si>
  <si>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</si>
  <si>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</si>
  <si>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</si>
  <si>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</si>
  <si>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</si>
  <si>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</si>
  <si>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</si>
  <si>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</si>
  <si>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</si>
  <si>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</si>
  <si>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</si>
  <si>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</si>
  <si>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</si>
  <si>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</si>
  <si>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</si>
  <si>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</si>
  <si>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</si>
  <si>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</si>
  <si>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</si>
  <si>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</si>
  <si>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</si>
  <si>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</si>
  <si>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</si>
  <si>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</si>
  <si>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</si>
  <si>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</si>
  <si>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</si>
  <si>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</si>
  <si>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</si>
  <si>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</si>
  <si>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</si>
  <si>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</si>
  <si>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</si>
  <si>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</si>
  <si>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</si>
  <si>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</si>
  <si>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</si>
  <si>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</si>
  <si>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</si>
  <si>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</si>
  <si>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</si>
  <si>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</si>
  <si>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</si>
  <si>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</si>
  <si>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</si>
  <si>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</si>
  <si>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</si>
  <si>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</si>
  <si>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</si>
  <si>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</si>
  <si>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</si>
  <si>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</si>
  <si>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</si>
  <si>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</si>
  <si>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</si>
  <si>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</si>
  <si>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</si>
  <si>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</si>
  <si>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</si>
  <si>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</si>
  <si>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</si>
  <si>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</si>
  <si>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</si>
  <si>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</si>
  <si>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</si>
  <si>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</si>
  <si>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</si>
  <si>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</si>
  <si>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</si>
  <si>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</si>
  <si>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</si>
  <si>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</si>
  <si>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</si>
  <si>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</si>
  <si>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</si>
  <si>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</si>
  <si>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</si>
  <si>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</si>
  <si>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</si>
  <si>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</si>
  <si>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</si>
  <si>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</si>
  <si>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</si>
  <si>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</si>
  <si>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</si>
  <si>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</si>
  <si>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</si>
  <si>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</si>
  <si>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</si>
  <si>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</si>
  <si>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</si>
  <si>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</si>
  <si>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</si>
  <si>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</si>
  <si>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</si>
  <si>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</si>
  <si>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</si>
  <si>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</si>
  <si>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</si>
  <si>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</si>
  <si>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</si>
  <si>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</si>
  <si>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</si>
  <si>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</si>
  <si>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</si>
  <si>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</si>
  <si>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</si>
  <si>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</si>
  <si>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</si>
  <si>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</si>
  <si>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</si>
  <si>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</si>
  <si>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</si>
  <si>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</si>
  <si>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</si>
  <si>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</si>
  <si>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</si>
  <si>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</si>
  <si>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</si>
  <si>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</si>
  <si>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</si>
  <si>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</si>
  <si>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</si>
  <si>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</si>
  <si>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</si>
  <si>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</si>
  <si>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</si>
  <si>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</si>
  <si>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</si>
  <si>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</si>
  <si>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</si>
  <si>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</si>
  <si>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</si>
  <si>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</si>
  <si>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</si>
  <si>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</si>
  <si>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</si>
  <si>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</si>
  <si>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</si>
  <si>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</si>
  <si>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</si>
  <si>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</si>
  <si>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</si>
  <si>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</si>
  <si>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</si>
  <si>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</si>
  <si>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</si>
  <si>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</si>
  <si>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</si>
  <si>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</si>
  <si>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</si>
  <si>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</si>
  <si>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</si>
  <si>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</si>
  <si>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</si>
  <si>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</si>
  <si>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</si>
  <si>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</si>
  <si>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</si>
  <si>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</si>
  <si>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</si>
  <si>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</si>
  <si>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</si>
  <si>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</si>
  <si>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</si>
  <si>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</si>
  <si>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</si>
  <si>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</si>
  <si>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</si>
  <si>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</si>
  <si>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</si>
  <si>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</si>
  <si>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</si>
  <si>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</si>
  <si>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</si>
  <si>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</si>
  <si>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</si>
  <si>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</si>
  <si>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</si>
  <si>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</si>
  <si>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</si>
  <si>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</si>
  <si>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</si>
  <si>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</si>
  <si>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</si>
  <si>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</si>
  <si>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</si>
  <si>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</si>
  <si>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</si>
  <si>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</si>
  <si>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</si>
  <si>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</si>
  <si>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</si>
  <si>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</si>
  <si>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</si>
  <si>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</si>
  <si>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</si>
  <si>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</si>
  <si>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</si>
  <si>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</si>
  <si>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</si>
  <si>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</si>
  <si>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</si>
  <si>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</si>
  <si>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</si>
  <si>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</si>
  <si>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</si>
  <si>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</si>
  <si>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</si>
  <si>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</si>
  <si>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</si>
  <si>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</si>
  <si>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</si>
  <si>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</si>
  <si>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</si>
  <si>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</si>
  <si>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</si>
  <si>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</si>
  <si>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</si>
  <si>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</si>
  <si>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</si>
  <si>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</si>
  <si>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</si>
  <si>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</si>
  <si>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</si>
  <si>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</si>
  <si>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</si>
  <si>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</si>
  <si>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</si>
  <si>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</si>
  <si>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</si>
  <si>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</si>
  <si>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</si>
  <si>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</si>
  <si>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</si>
  <si>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</si>
  <si>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</si>
  <si>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</si>
  <si>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</si>
  <si>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</si>
  <si>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</si>
  <si>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</si>
  <si>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</si>
  <si>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</si>
  <si>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</si>
  <si>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</si>
  <si>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</si>
  <si>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</si>
  <si>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</si>
  <si>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</si>
  <si>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</si>
  <si>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</si>
  <si>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</si>
  <si>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</si>
  <si>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</si>
  <si>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</si>
  <si>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</si>
  <si>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</si>
  <si>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</si>
  <si>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</si>
  <si>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</si>
  <si>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</si>
  <si>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</si>
  <si>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</si>
  <si>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</si>
  <si>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</si>
  <si>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</si>
  <si>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</si>
  <si>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</si>
  <si>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</si>
  <si>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</si>
  <si>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</si>
  <si>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</si>
  <si>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</si>
  <si>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</si>
  <si>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</si>
  <si>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</si>
  <si>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</si>
  <si>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</si>
  <si>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</si>
  <si>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</si>
  <si>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</si>
  <si>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</si>
  <si>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</si>
  <si>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</si>
  <si>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</si>
  <si>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</si>
  <si>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</si>
  <si>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</si>
  <si>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</si>
  <si>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</si>
  <si>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</si>
  <si>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</si>
  <si>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</si>
  <si>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</si>
  <si>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</si>
  <si>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</si>
  <si>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</si>
  <si>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</si>
  <si>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</si>
  <si>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</si>
  <si>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</si>
  <si>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</si>
  <si>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</si>
  <si>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</si>
  <si>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</si>
  <si>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</si>
  <si>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</si>
  <si>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</si>
  <si>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</si>
  <si>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</si>
  <si>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</si>
  <si>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</si>
  <si>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</si>
  <si>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</si>
  <si>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</si>
  <si>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</si>
  <si>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</si>
  <si>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</si>
  <si>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</si>
  <si>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</si>
  <si>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</si>
  <si>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</si>
  <si>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</si>
  <si>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</si>
  <si>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</si>
  <si>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</si>
  <si>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</si>
  <si>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</si>
  <si>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</si>
  <si>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</si>
  <si>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</si>
  <si>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</si>
  <si>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</si>
  <si>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</si>
  <si>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</si>
  <si>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</si>
  <si>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</si>
  <si>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</si>
  <si>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</si>
  <si>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</si>
  <si>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</si>
  <si>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</si>
  <si>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</si>
  <si>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</si>
  <si>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</si>
  <si>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</si>
  <si>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</si>
  <si>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</si>
  <si>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</si>
  <si>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</si>
  <si>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</si>
  <si>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</si>
  <si>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</si>
  <si>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</si>
  <si>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</si>
  <si>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</si>
  <si>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</si>
  <si>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</si>
  <si>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</si>
  <si>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</si>
  <si>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</si>
  <si>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</si>
  <si>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</si>
  <si>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</si>
  <si>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</si>
  <si>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</si>
  <si>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</si>
  <si>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</si>
  <si>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</si>
  <si>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</si>
  <si>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</si>
  <si>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</si>
  <si>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</si>
  <si>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</si>
  <si>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</si>
  <si>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</si>
  <si>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</si>
  <si>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</si>
  <si>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</si>
  <si>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</si>
  <si>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</si>
  <si>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</si>
  <si>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</si>
  <si>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</si>
  <si>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</si>
  <si>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</si>
  <si>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</si>
  <si>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</si>
  <si>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</si>
  <si>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</si>
  <si>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</si>
  <si>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</si>
  <si>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</si>
  <si>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</si>
  <si>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</si>
  <si>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</si>
  <si>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</si>
  <si>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</si>
  <si>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</si>
  <si>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</si>
  <si>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</si>
  <si>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</si>
  <si>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</si>
  <si>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</si>
  <si>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</si>
  <si>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</si>
  <si>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</si>
  <si>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</si>
  <si>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</si>
  <si>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</si>
  <si>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</si>
  <si>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</si>
  <si>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</si>
  <si>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</si>
  <si>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</si>
  <si>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</si>
  <si>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</si>
  <si>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</si>
  <si>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</si>
  <si>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</si>
  <si>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</si>
  <si>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</si>
  <si>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</si>
  <si>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</si>
  <si>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</si>
  <si>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</si>
  <si>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</si>
  <si>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</si>
  <si>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</si>
  <si>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</si>
  <si>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</si>
  <si>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</si>
  <si>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</si>
  <si>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</si>
  <si>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</si>
  <si>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</si>
  <si>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</si>
  <si>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</si>
  <si>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</si>
  <si>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</si>
  <si>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</si>
  <si>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</si>
  <si>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</si>
  <si>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</si>
  <si>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</si>
  <si>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</si>
  <si>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</si>
  <si>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</si>
  <si>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</si>
  <si>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</si>
  <si>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</si>
  <si>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</si>
  <si>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</si>
  <si>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</si>
  <si>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</si>
  <si>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</si>
  <si>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</si>
  <si>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</si>
  <si>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</si>
  <si>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</si>
  <si>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</si>
  <si>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</si>
  <si>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</si>
  <si>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</si>
  <si>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</si>
  <si>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</si>
  <si>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</si>
  <si>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</si>
  <si>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</si>
  <si>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</si>
  <si>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</si>
  <si>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</si>
  <si>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</si>
  <si>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</si>
  <si>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</si>
  <si>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</si>
  <si>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</si>
  <si>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</si>
  <si>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</si>
  <si>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</si>
  <si>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</si>
  <si>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</si>
  <si>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</si>
  <si>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</si>
  <si>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</si>
  <si>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</si>
  <si>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</si>
  <si>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</si>
  <si>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</si>
  <si>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</si>
  <si>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</si>
  <si>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</si>
  <si>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</si>
  <si>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</si>
  <si>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</si>
  <si>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</si>
  <si>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</si>
  <si>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</si>
  <si>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</si>
  <si>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</si>
  <si>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</si>
  <si>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</si>
  <si>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</si>
  <si>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</si>
  <si>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</si>
  <si>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</si>
  <si>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</si>
  <si>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</si>
  <si>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</si>
  <si>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</si>
  <si>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</si>
  <si>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</si>
  <si>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</si>
  <si>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</si>
  <si>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</si>
  <si>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</si>
  <si>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</si>
  <si>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</si>
  <si>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</si>
  <si>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</si>
  <si>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</si>
  <si>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</si>
  <si>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</si>
  <si>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</si>
  <si>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</si>
  <si>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</si>
  <si>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</si>
  <si>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</si>
  <si>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</si>
  <si>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</si>
  <si>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</si>
  <si>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</si>
  <si>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</si>
  <si>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</si>
  <si>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</si>
  <si>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</si>
  <si>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</si>
  <si>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</si>
  <si>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</si>
  <si>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</si>
  <si>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</si>
  <si>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</si>
  <si>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</si>
  <si>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</si>
  <si>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</si>
  <si>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</si>
  <si>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</si>
  <si>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</si>
  <si>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</si>
  <si>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</si>
  <si>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</si>
  <si>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</si>
  <si>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</si>
  <si>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</si>
  <si>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</si>
  <si>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</si>
  <si>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</si>
  <si>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</si>
  <si>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</si>
  <si>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</si>
  <si>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</si>
  <si>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</si>
  <si>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</si>
  <si>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</si>
  <si>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</si>
  <si>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</si>
  <si>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</si>
  <si>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</si>
  <si>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</si>
  <si>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</si>
  <si>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</si>
  <si>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</si>
  <si>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</si>
  <si>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</si>
  <si>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</si>
  <si>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</si>
  <si>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</si>
  <si>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</si>
  <si>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</si>
  <si>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</si>
  <si>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</si>
  <si>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</si>
  <si>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</si>
  <si>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</si>
  <si>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</si>
  <si>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</si>
  <si>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</si>
  <si>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</si>
  <si>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</si>
  <si>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</si>
  <si>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</si>
  <si>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</si>
  <si>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</si>
  <si>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</si>
  <si>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</si>
  <si>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</si>
  <si>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</si>
  <si>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</si>
  <si>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</si>
  <si>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</si>
  <si>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</si>
  <si>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</si>
  <si>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</si>
  <si>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</si>
  <si>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</si>
  <si>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</si>
  <si>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</si>
  <si>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</si>
  <si>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</si>
  <si>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</si>
  <si>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</si>
  <si>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</si>
  <si>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</si>
  <si>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</si>
  <si>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</si>
  <si>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</si>
  <si>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</si>
  <si>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</si>
  <si>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</si>
  <si>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</si>
  <si>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</si>
  <si>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</si>
  <si>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</si>
  <si>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</si>
  <si>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</si>
  <si>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</si>
  <si>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</si>
  <si>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</si>
  <si>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</si>
  <si>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</si>
  <si>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</si>
  <si>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</si>
  <si>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</si>
  <si>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</si>
  <si>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</si>
  <si>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</si>
  <si>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</si>
  <si>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</si>
  <si>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</si>
  <si>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</si>
  <si>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</si>
  <si>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</si>
  <si>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</si>
  <si>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</si>
  <si>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</si>
  <si>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</si>
  <si>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</si>
  <si>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</si>
  <si>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</si>
  <si>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</si>
  <si>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</si>
  <si>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</si>
  <si>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</si>
  <si>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</si>
  <si>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</si>
  <si>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</si>
  <si>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</si>
  <si>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</si>
  <si>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</si>
  <si>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</si>
  <si>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</si>
  <si>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</si>
  <si>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</si>
  <si>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</si>
  <si>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</si>
  <si>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</si>
  <si>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</si>
  <si>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</si>
  <si>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</si>
  <si>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</si>
  <si>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</si>
  <si>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</si>
  <si>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</si>
  <si>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</si>
  <si>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</si>
  <si>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</si>
  <si>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</si>
  <si>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</si>
  <si>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</si>
  <si>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</si>
  <si>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</si>
  <si>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</si>
  <si>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</si>
  <si>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</si>
  <si>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</si>
  <si>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</si>
  <si>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</si>
  <si>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</si>
  <si>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</si>
  <si>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</si>
  <si>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</si>
  <si>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</si>
  <si>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</si>
  <si>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</si>
  <si>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</si>
  <si>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</si>
  <si>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</si>
  <si>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</si>
  <si>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</si>
  <si>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</si>
  <si>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</si>
  <si>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</si>
  <si>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</si>
  <si>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</si>
  <si>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</si>
  <si>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</si>
  <si>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</si>
  <si>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</si>
  <si>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</si>
  <si>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</si>
  <si>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</si>
  <si>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</si>
  <si>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</si>
  <si>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</si>
  <si>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</si>
  <si>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</si>
  <si>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</si>
  <si>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</si>
  <si>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</si>
  <si>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</si>
  <si>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</si>
  <si>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</si>
  <si>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</si>
  <si>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</si>
  <si>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</si>
  <si>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</si>
  <si>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</si>
  <si>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</si>
  <si>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</si>
  <si>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</si>
  <si>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</si>
  <si>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</si>
  <si>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</si>
  <si>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</si>
  <si>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</si>
  <si>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</si>
  <si>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</si>
  <si>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</si>
  <si>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</si>
  <si>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</si>
  <si>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</si>
  <si>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</si>
  <si>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</si>
  <si>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</si>
  <si>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</si>
  <si>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</si>
  <si>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</si>
  <si>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</si>
  <si>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</si>
  <si>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</si>
  <si>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</si>
  <si>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</si>
  <si>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</si>
  <si>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</si>
  <si>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</si>
  <si>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</si>
  <si>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</si>
  <si>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</si>
  <si>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</si>
  <si>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</si>
  <si>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</si>
  <si>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</si>
  <si>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</si>
  <si>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</si>
  <si>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</si>
  <si>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</si>
  <si>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</si>
  <si>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</si>
  <si>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</si>
  <si>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</si>
  <si>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</si>
  <si>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</si>
  <si>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</si>
  <si>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</si>
  <si>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</si>
  <si>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</si>
  <si>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</si>
  <si>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</si>
  <si>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</si>
  <si>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</si>
  <si>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</si>
  <si>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</si>
  <si>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</si>
  <si>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</si>
  <si>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</si>
  <si>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</si>
  <si>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</si>
  <si>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</si>
  <si>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</si>
  <si>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</si>
  <si>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</si>
  <si>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</si>
  <si>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</si>
  <si>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</si>
  <si>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</si>
  <si>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</si>
  <si>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</si>
  <si>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</si>
  <si>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</si>
  <si>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</si>
  <si>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</si>
  <si>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</si>
  <si>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</si>
  <si>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</si>
  <si>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</si>
  <si>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</si>
  <si>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</si>
  <si>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</si>
  <si>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</si>
  <si>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</si>
  <si>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</si>
  <si>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</si>
  <si>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</si>
  <si>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</si>
  <si>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</si>
  <si>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</si>
  <si>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</si>
  <si>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</si>
  <si>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</si>
  <si>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</si>
  <si>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</si>
  <si>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</si>
  <si>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</si>
  <si>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</si>
  <si>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</si>
  <si>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</si>
  <si>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</si>
  <si>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</si>
  <si>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</si>
  <si>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</si>
  <si>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</si>
  <si>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</si>
  <si>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</si>
  <si>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</si>
  <si>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</si>
  <si>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</si>
  <si>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</si>
  <si>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</si>
  <si>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</si>
  <si>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</si>
  <si>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</si>
  <si>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</si>
  <si>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</si>
  <si>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</si>
  <si>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</si>
  <si>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</si>
  <si>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</si>
  <si>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</si>
  <si>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</si>
  <si>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</si>
  <si>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</si>
  <si>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</si>
  <si>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</si>
  <si>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</si>
  <si>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</si>
  <si>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</si>
  <si>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</si>
  <si>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</si>
  <si>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</si>
  <si>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</si>
  <si>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</si>
  <si>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</si>
  <si>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</si>
  <si>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</si>
  <si>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</si>
  <si>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</si>
  <si>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</si>
  <si>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</si>
  <si>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</si>
  <si>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</si>
  <si>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</si>
  <si>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</si>
  <si>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</si>
  <si>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</si>
  <si>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</si>
  <si>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</si>
  <si>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</si>
  <si>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</si>
  <si>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</si>
  <si>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</si>
  <si>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</si>
  <si>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</si>
  <si>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</si>
  <si>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</si>
  <si>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</si>
  <si>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</si>
  <si>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</si>
  <si>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</si>
  <si>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</si>
  <si>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</si>
  <si>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</si>
  <si>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</si>
  <si>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</si>
  <si>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</si>
  <si>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</si>
  <si>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</si>
  <si>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</si>
  <si>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</si>
  <si>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</si>
  <si>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</si>
  <si>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</si>
  <si>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</si>
  <si>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</si>
  <si>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</si>
  <si>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</si>
  <si>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</si>
  <si>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</si>
  <si>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</si>
  <si>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</si>
  <si>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</si>
  <si>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</si>
  <si>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</si>
  <si>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</si>
  <si>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</si>
  <si>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</si>
  <si>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</si>
  <si>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</si>
  <si>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</si>
  <si>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</si>
  <si>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</si>
  <si>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</si>
  <si>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</si>
  <si>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</si>
  <si>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</si>
  <si>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</si>
  <si>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</si>
  <si>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</si>
  <si>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</si>
  <si>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</si>
  <si>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</si>
  <si>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</si>
  <si>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</si>
  <si>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</si>
  <si>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</si>
  <si>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</si>
  <si>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</si>
  <si>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</si>
  <si>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</si>
  <si>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</si>
  <si>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</si>
  <si>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</si>
  <si>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</si>
  <si>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</si>
  <si>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</si>
  <si>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</si>
  <si>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</si>
  <si>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</si>
  <si>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</si>
  <si>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</si>
  <si>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</si>
  <si>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</si>
  <si>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</si>
  <si>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</si>
  <si>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</si>
  <si>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</si>
  <si>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</si>
  <si>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</si>
  <si>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</si>
  <si>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</si>
  <si>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</si>
  <si>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</si>
  <si>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</si>
  <si>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</si>
  <si>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</si>
  <si>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</si>
  <si>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</si>
  <si>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</si>
  <si>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</si>
  <si>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</si>
  <si>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</si>
  <si>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</si>
  <si>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</si>
  <si>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</si>
  <si>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</si>
  <si>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</si>
  <si>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</si>
  <si>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</si>
  <si>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</si>
  <si>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</si>
  <si>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</si>
  <si>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</si>
  <si>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</si>
  <si>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</si>
  <si>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</si>
  <si>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</si>
  <si>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</si>
  <si>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</si>
  <si>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</si>
  <si>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</si>
  <si>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</si>
  <si>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</si>
  <si>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</si>
  <si>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</si>
  <si>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</si>
  <si>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</si>
  <si>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</si>
  <si>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</si>
  <si>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</si>
  <si>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</si>
  <si>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</si>
  <si>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</si>
  <si>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</si>
  <si>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</si>
  <si>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</si>
  <si>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</si>
  <si>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</si>
  <si>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</si>
  <si>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</si>
  <si>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</si>
  <si>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</si>
  <si>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</si>
  <si>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</si>
  <si>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</si>
  <si>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</si>
  <si>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</si>
  <si>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</si>
  <si>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</si>
  <si>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</si>
  <si>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</si>
  <si>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</si>
  <si>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</si>
  <si>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</si>
  <si>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</si>
  <si>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</si>
  <si>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</si>
  <si>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</si>
  <si>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</si>
  <si>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</si>
  <si>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</si>
  <si>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</si>
  <si>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</si>
  <si>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</si>
  <si>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</si>
  <si>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</si>
  <si>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</si>
  <si>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</si>
  <si>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</si>
  <si>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</si>
  <si>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</si>
  <si>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</si>
  <si>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</si>
  <si>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</si>
  <si>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</si>
  <si>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</si>
  <si>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</si>
  <si>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</si>
  <si>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</si>
  <si>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</si>
  <si>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</si>
  <si>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</si>
  <si>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</si>
  <si>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</si>
  <si>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</si>
  <si>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</si>
  <si>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</si>
  <si>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</si>
  <si>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</si>
  <si>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</si>
  <si>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</si>
  <si>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</si>
  <si>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</si>
  <si>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</si>
  <si>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</si>
  <si>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</si>
  <si>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</si>
  <si>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</si>
  <si>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</si>
  <si>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</si>
  <si>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</si>
  <si>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</si>
  <si>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</si>
  <si>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</si>
  <si>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</si>
  <si>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</si>
  <si>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</si>
  <si>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</si>
  <si>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</si>
  <si>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</si>
  <si>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</si>
  <si>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</si>
  <si>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</si>
  <si>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</si>
  <si>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</si>
  <si>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</si>
  <si>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</si>
  <si>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</si>
  <si>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</si>
  <si>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</si>
  <si>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</si>
  <si>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</si>
  <si>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</si>
  <si>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</si>
  <si>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</si>
  <si>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</si>
  <si>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</si>
  <si>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</si>
  <si>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</si>
  <si>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</si>
  <si>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</si>
  <si>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</si>
  <si>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</si>
  <si>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</si>
  <si>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</si>
  <si>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</si>
  <si>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</si>
  <si>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</si>
  <si>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</si>
  <si>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</si>
  <si>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</si>
  <si>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</si>
  <si>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</si>
  <si>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</si>
  <si>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</si>
  <si>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</si>
  <si>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</si>
  <si>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</si>
  <si>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</si>
  <si>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</si>
  <si>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</si>
  <si>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</si>
  <si>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</si>
  <si>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</si>
  <si>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</si>
  <si>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</si>
  <si>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</si>
  <si>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</si>
  <si>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</si>
  <si>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</si>
  <si>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</si>
  <si>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</si>
  <si>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</si>
  <si>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</si>
  <si>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</si>
  <si>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</si>
  <si>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</si>
  <si>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</si>
  <si>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</si>
  <si>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</si>
  <si>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</si>
  <si>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</si>
  <si>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</si>
  <si>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</si>
  <si>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</si>
  <si>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</si>
  <si>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</si>
  <si>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</si>
  <si>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</si>
  <si>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</si>
  <si>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</si>
  <si>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</si>
  <si>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</si>
  <si>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</si>
  <si>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</si>
  <si>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</si>
  <si>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</si>
  <si>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</si>
  <si>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</si>
  <si>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</si>
  <si>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</si>
  <si>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</si>
  <si>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</si>
  <si>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</si>
  <si>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</si>
  <si>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</si>
  <si>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</si>
  <si>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</si>
  <si>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</si>
  <si>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</si>
  <si>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</si>
  <si>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</si>
  <si>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</si>
  <si>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</si>
  <si>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</si>
  <si>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</si>
  <si>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</si>
  <si>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</si>
  <si>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</si>
  <si>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</si>
  <si>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</si>
  <si>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</si>
  <si>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</si>
  <si>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</si>
  <si>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</si>
  <si>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</si>
  <si>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</si>
  <si>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</si>
  <si>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</si>
  <si>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</si>
  <si>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</si>
  <si>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</si>
  <si>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</si>
  <si>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</si>
  <si>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</si>
  <si>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</si>
  <si>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</si>
  <si>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</si>
  <si>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</si>
  <si>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</si>
  <si>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</si>
  <si>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</si>
  <si>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</si>
  <si>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</si>
  <si>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</si>
  <si>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</si>
  <si>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</si>
  <si>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</si>
  <si>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</si>
  <si>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</si>
  <si>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</si>
  <si>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</si>
  <si>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</si>
  <si>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</si>
  <si>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</si>
  <si>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</si>
  <si>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</si>
  <si>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</si>
  <si>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</si>
  <si>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</si>
  <si>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</si>
  <si>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</si>
  <si>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</si>
  <si>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</si>
  <si>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</si>
  <si>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</si>
  <si>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</si>
  <si>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</si>
  <si>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</si>
  <si>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</si>
  <si>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</si>
  <si>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</si>
  <si>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</si>
  <si>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</si>
  <si>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</si>
  <si>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</si>
  <si>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</si>
  <si>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</si>
  <si>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</si>
  <si>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</si>
  <si>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</si>
  <si>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</si>
  <si>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</si>
  <si>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</si>
  <si>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</si>
  <si>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</si>
  <si>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</si>
  <si>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</si>
  <si>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</si>
  <si>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</si>
  <si>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</si>
  <si>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</si>
  <si>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</si>
  <si>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</si>
  <si>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</si>
  <si>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</si>
  <si>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</si>
  <si>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</si>
  <si>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</si>
  <si>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</si>
  <si>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</si>
  <si>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</si>
  <si>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</si>
  <si>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</si>
  <si>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</si>
  <si>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</si>
  <si>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</si>
  <si>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</si>
  <si>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</si>
  <si>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</si>
  <si>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</si>
  <si>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</si>
  <si>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</si>
  <si>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</si>
  <si>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</si>
  <si>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</si>
  <si>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</si>
  <si>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</si>
  <si>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</si>
  <si>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</si>
  <si>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</si>
  <si>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</si>
  <si>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</si>
  <si>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</si>
  <si>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</si>
  <si>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</si>
  <si>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</si>
  <si>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</si>
  <si>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</si>
  <si>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</si>
  <si>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</si>
  <si>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</si>
  <si>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</si>
  <si>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</si>
  <si>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</si>
  <si>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</si>
  <si>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</si>
  <si>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</si>
  <si>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</si>
  <si>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</si>
  <si>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</si>
  <si>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</si>
  <si>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</si>
  <si>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</si>
  <si>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</si>
  <si>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</si>
  <si>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</si>
  <si>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</si>
  <si>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</si>
  <si>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</si>
  <si>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</si>
  <si>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</si>
  <si>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</si>
  <si>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</si>
  <si>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</si>
  <si>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</si>
  <si>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</si>
  <si>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</si>
  <si>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</si>
  <si>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</si>
  <si>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</si>
  <si>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</si>
  <si>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</si>
  <si>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</si>
  <si>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</si>
  <si>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</si>
  <si>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</si>
  <si>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</si>
  <si>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</si>
  <si>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</si>
  <si>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</si>
  <si>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</si>
  <si>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</si>
  <si>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</si>
  <si>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</si>
  <si>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</si>
  <si>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</si>
  <si>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</si>
  <si>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</si>
  <si>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</si>
  <si>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</si>
  <si>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</si>
  <si>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</si>
  <si>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</si>
  <si>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</si>
  <si>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</si>
  <si>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</si>
  <si>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</si>
  <si>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</si>
  <si>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</si>
  <si>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</si>
  <si>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</si>
  <si>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</si>
  <si>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</si>
  <si>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</si>
  <si>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</si>
  <si>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</si>
  <si>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</si>
  <si>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</si>
  <si>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</si>
  <si>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</si>
  <si>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</si>
  <si>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</si>
  <si>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</si>
  <si>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</si>
  <si>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</si>
  <si>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</si>
  <si>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</si>
  <si>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</si>
  <si>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</si>
  <si>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</si>
  <si>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</si>
  <si>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</si>
  <si>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</si>
  <si>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</si>
  <si>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</si>
  <si>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</si>
  <si>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</si>
  <si>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</si>
  <si>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</si>
  <si>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</si>
  <si>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</si>
  <si>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</si>
  <si>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</si>
  <si>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</si>
  <si>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</si>
  <si>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</si>
  <si>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</si>
  <si>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</si>
  <si>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</si>
  <si>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</si>
  <si>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</si>
  <si>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</si>
  <si>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</si>
  <si>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</si>
  <si>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</si>
  <si>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</si>
  <si>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</si>
  <si>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</si>
  <si>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</si>
  <si>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</si>
  <si>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</si>
  <si>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</si>
  <si>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</si>
  <si>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</si>
  <si>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</si>
  <si>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</si>
  <si>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</si>
  <si>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</si>
  <si>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</si>
  <si>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</si>
  <si>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</si>
  <si>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</si>
  <si>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</si>
  <si>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</si>
  <si>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</si>
  <si>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</si>
  <si>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</si>
  <si>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</si>
  <si>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</si>
  <si>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</si>
  <si>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</si>
  <si>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</si>
  <si>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</si>
  <si>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</si>
  <si>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</si>
  <si>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</si>
  <si>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</si>
  <si>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</si>
  <si>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</si>
  <si>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</si>
  <si>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</si>
  <si>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</si>
  <si>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</si>
  <si>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</si>
  <si>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</si>
  <si>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</si>
  <si>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</si>
  <si>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</si>
  <si>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</si>
  <si>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</si>
  <si>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</si>
  <si>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</si>
  <si>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</si>
  <si>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</si>
  <si>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</si>
  <si>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</si>
  <si>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</si>
  <si>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</si>
  <si>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</si>
  <si>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</si>
  <si>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</si>
  <si>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</si>
  <si>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</si>
  <si>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</si>
  <si>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</si>
  <si>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</si>
  <si>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</si>
  <si>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</si>
  <si>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</si>
  <si>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</si>
  <si>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</si>
  <si>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</si>
  <si>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</si>
  <si>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</si>
  <si>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</si>
  <si>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</si>
  <si>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</si>
  <si>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</si>
  <si>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</si>
  <si>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</si>
  <si>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</si>
  <si>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</si>
  <si>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</si>
  <si>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</si>
  <si>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</si>
  <si>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</si>
  <si>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</si>
  <si>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</si>
  <si>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</si>
  <si>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</si>
  <si>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</si>
  <si>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</si>
  <si>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</si>
  <si>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</si>
  <si>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</si>
  <si>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</si>
  <si>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</si>
  <si>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</si>
  <si>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</si>
  <si>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</si>
  <si>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</si>
  <si>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</si>
  <si>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</si>
  <si>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</si>
  <si>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</si>
  <si>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</si>
  <si>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</si>
  <si>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</si>
  <si>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</si>
  <si>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</si>
  <si>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</si>
  <si>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</si>
  <si>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</si>
  <si>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</si>
  <si>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</si>
  <si>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</si>
  <si>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</si>
  <si>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</si>
  <si>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</si>
  <si>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</si>
  <si>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</si>
  <si>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</si>
  <si>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</si>
  <si>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</si>
  <si>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</si>
  <si>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</si>
  <si>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</si>
  <si>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</si>
  <si>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</si>
  <si>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</si>
  <si>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</si>
  <si>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</si>
  <si>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</si>
  <si>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</si>
  <si>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</si>
  <si>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</si>
  <si>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</si>
  <si>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</si>
  <si>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</si>
  <si>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</si>
  <si>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</si>
  <si>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</si>
  <si>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</si>
  <si>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</si>
  <si>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</si>
  <si>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</si>
  <si>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</si>
  <si>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</si>
  <si>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</si>
  <si>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</si>
  <si>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</si>
  <si>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</si>
  <si>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</si>
  <si>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</si>
  <si>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</si>
  <si>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</si>
  <si>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</si>
  <si>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</si>
  <si>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</si>
  <si>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</si>
  <si>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</si>
  <si>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</si>
  <si>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</si>
  <si>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</si>
  <si>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</si>
  <si>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</si>
  <si>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</si>
  <si>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</si>
  <si>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</si>
  <si>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</si>
  <si>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</si>
  <si>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</si>
  <si>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</si>
  <si>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</si>
  <si>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</si>
  <si>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</si>
  <si>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</si>
  <si>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</si>
  <si>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</si>
  <si>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</si>
  <si>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</si>
  <si>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</si>
  <si>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</si>
  <si>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</si>
  <si>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</si>
  <si>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</si>
  <si>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</si>
  <si>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</si>
  <si>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</si>
  <si>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</si>
  <si>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</si>
  <si>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</si>
  <si>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</si>
  <si>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</si>
  <si>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</si>
  <si>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</si>
  <si>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</si>
  <si>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</si>
  <si>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</si>
  <si>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</si>
  <si>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</si>
  <si>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</si>
  <si>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</si>
  <si>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</si>
  <si>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</si>
  <si>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</si>
  <si>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</si>
  <si>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</si>
  <si>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</si>
  <si>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</si>
  <si>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</si>
  <si>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</si>
  <si>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</si>
  <si>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</si>
  <si>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</si>
  <si>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</si>
  <si>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</si>
  <si>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</si>
  <si>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</si>
  <si>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</si>
  <si>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</si>
  <si>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</si>
  <si>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</si>
  <si>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</si>
  <si>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</si>
  <si>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</si>
  <si>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</si>
  <si>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</si>
  <si>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</si>
  <si>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</si>
  <si>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</si>
  <si>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</si>
  <si>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</si>
  <si>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</si>
  <si>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</si>
  <si>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</si>
  <si>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</si>
  <si>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</si>
  <si>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</si>
  <si>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</si>
  <si>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</si>
  <si>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</si>
  <si>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</si>
  <si>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</si>
  <si>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</si>
  <si>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</si>
  <si>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</si>
  <si>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</si>
  <si>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</si>
  <si>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</si>
  <si>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</si>
  <si>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</si>
  <si>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</si>
  <si>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</si>
  <si>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</si>
  <si>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</si>
  <si>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</si>
  <si>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</si>
  <si>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</si>
  <si>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</si>
  <si>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</si>
  <si>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</si>
  <si>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</si>
  <si>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</si>
  <si>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</si>
  <si>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</si>
  <si>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</si>
  <si>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</si>
  <si>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</si>
  <si>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</si>
  <si>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</si>
  <si>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</si>
  <si>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</si>
  <si>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</si>
  <si>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</si>
  <si>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</si>
  <si>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</si>
  <si>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</si>
  <si>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</si>
  <si>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</si>
  <si>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</si>
  <si>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</si>
  <si>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</si>
  <si>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</si>
  <si>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</si>
  <si>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</si>
  <si>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</si>
  <si>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</si>
  <si>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</si>
  <si>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</si>
  <si>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</si>
  <si>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</si>
  <si>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</si>
  <si>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</si>
  <si>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</si>
  <si>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</si>
  <si>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</si>
  <si>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</si>
  <si>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</si>
  <si>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</si>
  <si>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</si>
  <si>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</si>
  <si>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</si>
  <si>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</si>
  <si>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</si>
  <si>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</si>
  <si>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</si>
  <si>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</si>
  <si>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</si>
  <si>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</si>
  <si>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</si>
  <si>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</si>
  <si>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</si>
  <si>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</si>
  <si>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</si>
  <si>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</si>
  <si>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</si>
  <si>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</si>
  <si>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</si>
  <si>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</si>
  <si>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</si>
  <si>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</si>
  <si>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</si>
  <si>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</si>
  <si>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</si>
  <si>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</si>
  <si>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</si>
  <si>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</si>
  <si>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</si>
  <si>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</si>
  <si>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</si>
  <si>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</si>
  <si>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</si>
  <si>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</si>
  <si>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</si>
  <si>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</si>
  <si>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</si>
  <si>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</si>
  <si>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</si>
  <si>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</si>
  <si>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</si>
  <si>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</si>
  <si>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</si>
  <si>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</si>
  <si>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</si>
  <si>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</si>
  <si>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</si>
  <si>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</si>
  <si>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</si>
  <si>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</si>
  <si>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</si>
  <si>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</si>
  <si>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</si>
  <si>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</si>
  <si>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</si>
  <si>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</si>
  <si>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</si>
  <si>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</si>
  <si>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</si>
  <si>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</si>
  <si>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</si>
  <si>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</si>
  <si>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</si>
  <si>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</si>
  <si>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</si>
  <si>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</si>
  <si>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</si>
  <si>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</si>
  <si>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</si>
  <si>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</si>
  <si>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</si>
  <si>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</si>
  <si>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</si>
  <si>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</si>
  <si>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</si>
  <si>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</si>
  <si>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</si>
  <si>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</si>
  <si>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</si>
  <si>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</si>
  <si>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</si>
  <si>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</si>
  <si>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</si>
  <si>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</si>
  <si>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</si>
  <si>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</si>
  <si>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</si>
  <si>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</si>
  <si>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</si>
  <si>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</si>
  <si>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</si>
  <si>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</si>
  <si>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</si>
  <si>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</si>
  <si>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</si>
  <si>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</si>
  <si>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</si>
  <si>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</si>
  <si>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</si>
  <si>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</si>
  <si>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</si>
  <si>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</si>
  <si>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</si>
  <si>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</si>
  <si>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</si>
  <si>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</si>
  <si>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</si>
  <si>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</si>
  <si>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</si>
  <si>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</si>
  <si>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</si>
  <si>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</si>
  <si>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</si>
  <si>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</si>
  <si>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</si>
  <si>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</si>
  <si>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</si>
  <si>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</si>
  <si>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</si>
  <si>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</si>
  <si>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</si>
  <si>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</si>
  <si>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</si>
  <si>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</si>
  <si>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</si>
  <si>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</si>
  <si>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</si>
  <si>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</si>
  <si>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</si>
  <si>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</si>
  <si>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</si>
  <si>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</si>
  <si>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</si>
  <si>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</si>
  <si>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</si>
  <si>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</si>
  <si>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</si>
  <si>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</si>
  <si>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</si>
  <si>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</si>
  <si>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</si>
  <si>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</si>
  <si>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</si>
  <si>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</si>
  <si>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</si>
  <si>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</si>
  <si>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</si>
  <si>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</si>
  <si>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</si>
  <si>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</si>
  <si>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</si>
  <si>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</si>
  <si>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</si>
  <si>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</si>
  <si>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</si>
  <si>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</si>
  <si>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</si>
  <si>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</si>
  <si>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</si>
  <si>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</si>
  <si>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</si>
  <si>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</si>
  <si>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</si>
  <si>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</si>
  <si>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</si>
  <si>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</si>
  <si>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</si>
  <si>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</si>
  <si>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</si>
  <si>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</si>
  <si>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</si>
  <si>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</si>
  <si>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</si>
  <si>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</si>
  <si>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</si>
  <si>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</si>
  <si>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</si>
  <si>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</si>
  <si>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</si>
  <si>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</si>
  <si>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</si>
  <si>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</si>
  <si>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</si>
  <si>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</si>
  <si>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</si>
  <si>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</si>
  <si>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</si>
  <si>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</si>
  <si>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</si>
  <si>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</si>
  <si>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</si>
  <si>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</si>
  <si>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</si>
  <si>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</si>
  <si>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</si>
  <si>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</si>
  <si>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</si>
  <si>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</si>
  <si>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</si>
  <si>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</si>
  <si>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</si>
  <si>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</si>
  <si>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</si>
  <si>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</si>
  <si>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</si>
  <si>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</si>
  <si>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</si>
  <si>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</si>
  <si>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</si>
  <si>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</si>
  <si>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</si>
  <si>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</si>
  <si>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</si>
  <si>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</si>
  <si>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</si>
  <si>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</si>
  <si>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</si>
  <si>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</si>
  <si>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</si>
  <si>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</si>
  <si>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</si>
  <si>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</si>
  <si>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</si>
  <si>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</si>
  <si>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</si>
  <si>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</si>
  <si>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</si>
  <si>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</si>
  <si>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</si>
  <si>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</si>
  <si>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</si>
  <si>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</si>
  <si>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</si>
  <si>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</si>
  <si>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</si>
  <si>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</si>
  <si>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</si>
  <si>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</si>
  <si>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</si>
  <si>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</si>
  <si>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</si>
  <si>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</si>
  <si>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</si>
  <si>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</si>
  <si>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</si>
  <si>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</si>
  <si>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</si>
  <si>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</si>
  <si>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</si>
  <si>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</si>
  <si>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</si>
  <si>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</si>
  <si>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</si>
  <si>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</si>
  <si>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</si>
  <si>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</si>
  <si>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</si>
  <si>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</si>
  <si>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</si>
  <si>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</si>
  <si>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</si>
  <si>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</si>
  <si>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</si>
  <si>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</si>
  <si>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</si>
  <si>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</si>
  <si>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</si>
  <si>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</si>
  <si>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</si>
  <si>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</si>
  <si>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</si>
  <si>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</si>
  <si>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</si>
  <si>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</si>
  <si>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</si>
  <si>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</si>
  <si>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</si>
  <si>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</si>
  <si>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</si>
  <si>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</si>
  <si>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</si>
  <si>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</si>
  <si>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</si>
  <si>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</si>
  <si>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</si>
  <si>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</si>
  <si>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</si>
  <si>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</si>
  <si>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</si>
  <si>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</si>
  <si>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</si>
  <si>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</si>
  <si>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</si>
  <si>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</si>
  <si>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</si>
  <si>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</si>
  <si>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</si>
  <si>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</si>
  <si>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</si>
  <si>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</si>
  <si>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</si>
  <si>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</si>
  <si>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</si>
  <si>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</si>
  <si>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</si>
  <si>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</si>
  <si>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</si>
  <si>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</si>
  <si>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</si>
  <si>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</si>
  <si>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</si>
  <si>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</si>
  <si>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</si>
  <si>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</si>
  <si>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</si>
  <si>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</si>
  <si>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</si>
  <si>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</si>
  <si>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</si>
  <si>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</si>
  <si>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</si>
  <si>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</si>
  <si>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</si>
  <si>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</si>
  <si>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</si>
  <si>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</si>
  <si>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</si>
  <si>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</si>
  <si>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</si>
  <si>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</si>
  <si>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</si>
  <si>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</si>
  <si>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</si>
  <si>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</si>
  <si>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</si>
  <si>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</si>
  <si>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</si>
  <si>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</si>
  <si>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</si>
  <si>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</si>
  <si>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</si>
  <si>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</si>
  <si>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</si>
  <si>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</si>
  <si>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</si>
  <si>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</si>
  <si>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</si>
  <si>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</si>
  <si>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</si>
  <si>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</si>
  <si>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</si>
  <si>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</si>
  <si>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</si>
  <si>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</si>
  <si>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</si>
  <si>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</si>
  <si>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</si>
  <si>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</si>
  <si>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</si>
  <si>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</si>
  <si>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</si>
  <si>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</si>
  <si>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</si>
  <si>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</si>
  <si>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</si>
  <si>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</si>
  <si>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</si>
  <si>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</si>
  <si>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</si>
  <si>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</si>
  <si>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</si>
  <si>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</si>
  <si>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</si>
  <si>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</si>
  <si>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</si>
  <si>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</si>
  <si>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</si>
  <si>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</si>
  <si>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</si>
  <si>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</si>
  <si>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</si>
  <si>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</si>
  <si>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</si>
  <si>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</si>
  <si>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</si>
  <si>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</si>
  <si>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</si>
  <si>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</si>
  <si>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</si>
  <si>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</si>
  <si>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</si>
  <si>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</si>
  <si>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</si>
  <si>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</si>
  <si>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</si>
  <si>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</si>
  <si>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</si>
  <si>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</si>
  <si>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</si>
  <si>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</si>
  <si>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</si>
  <si>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</si>
  <si>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</si>
  <si>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</si>
  <si>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</si>
  <si>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</si>
  <si>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</si>
  <si>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</si>
  <si>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</si>
  <si>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</si>
  <si>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</si>
  <si>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</si>
  <si>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</si>
  <si>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</si>
  <si>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</si>
  <si>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</si>
  <si>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</si>
  <si>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</si>
  <si>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</si>
  <si>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</si>
  <si>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</si>
  <si>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</si>
  <si>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</si>
  <si>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</si>
  <si>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</si>
  <si>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</si>
  <si>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</si>
  <si>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</si>
  <si>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</si>
  <si>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</si>
  <si>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</si>
  <si>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</si>
  <si>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</si>
  <si>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</si>
  <si>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</si>
  <si>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</si>
  <si>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</si>
  <si>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</si>
  <si>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</si>
  <si>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</si>
  <si>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</si>
  <si>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</si>
  <si>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</si>
  <si>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</si>
  <si>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</si>
  <si>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</si>
  <si>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</si>
  <si>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</si>
  <si>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</si>
  <si>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</si>
  <si>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</si>
  <si>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</si>
  <si>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</si>
  <si>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</si>
  <si>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</si>
  <si>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</si>
  <si>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</si>
  <si>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</si>
  <si>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</si>
  <si>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</si>
  <si>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</si>
  <si>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</si>
  <si>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</si>
  <si>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</si>
  <si>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</si>
  <si>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</si>
  <si>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</si>
  <si>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</si>
  <si>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</si>
  <si>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</si>
  <si>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</si>
  <si>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</si>
  <si>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</si>
  <si>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</si>
  <si>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</si>
  <si>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</si>
  <si>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</si>
  <si>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</si>
  <si>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</si>
  <si>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</si>
  <si>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</si>
  <si>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</si>
  <si>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</si>
  <si>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</si>
  <si>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</si>
  <si>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</si>
  <si>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</si>
  <si>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</si>
  <si>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</si>
  <si>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</si>
  <si>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</si>
  <si>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</si>
  <si>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</si>
  <si>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</si>
  <si>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</si>
  <si>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</si>
  <si>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</si>
  <si>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</si>
  <si>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</si>
  <si>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</si>
  <si>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</si>
  <si>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</si>
  <si>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</si>
  <si>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</si>
  <si>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</si>
  <si>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</si>
  <si>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</si>
  <si>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</si>
  <si>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</si>
  <si>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</si>
  <si>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</si>
  <si>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</si>
  <si>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</si>
  <si>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</si>
  <si>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</si>
  <si>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</si>
  <si>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</si>
  <si>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</si>
  <si>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</si>
  <si>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</si>
  <si>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</si>
  <si>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</si>
  <si>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</si>
  <si>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</si>
  <si>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</si>
  <si>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</si>
  <si>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</si>
  <si>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</si>
  <si>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</si>
  <si>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</si>
  <si>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</si>
  <si>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</si>
  <si>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</si>
  <si>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</si>
  <si>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</si>
  <si>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</si>
  <si>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</si>
  <si>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</si>
  <si>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</si>
  <si>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</si>
  <si>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</si>
  <si>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</si>
  <si>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</si>
  <si>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</si>
  <si>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</si>
  <si>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</si>
  <si>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</si>
  <si>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</si>
  <si>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</si>
  <si>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</si>
  <si>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</si>
  <si>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</si>
  <si>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</si>
  <si>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</si>
  <si>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</si>
  <si>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</si>
  <si>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</si>
  <si>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</si>
  <si>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</si>
  <si>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</si>
  <si>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</si>
  <si>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</si>
  <si>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</si>
  <si>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</si>
  <si>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</si>
  <si>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</si>
  <si>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</si>
  <si>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</si>
  <si>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</si>
  <si>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</si>
  <si>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</si>
  <si>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</si>
  <si>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</si>
  <si>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</si>
  <si>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</si>
  <si>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</si>
  <si>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</si>
  <si>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</si>
  <si>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</si>
  <si>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</si>
  <si>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</si>
  <si>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</si>
  <si>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</si>
  <si>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</si>
  <si>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</si>
  <si>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</si>
  <si>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</si>
  <si>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</si>
  <si>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</si>
  <si>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</si>
  <si>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</si>
  <si>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</si>
  <si>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</si>
  <si>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</si>
  <si>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</si>
  <si>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</si>
  <si>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</si>
  <si>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</si>
  <si>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</si>
  <si>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</si>
  <si>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</si>
  <si>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</si>
  <si>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</si>
  <si>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</si>
  <si>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</si>
  <si>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</si>
  <si>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</si>
  <si>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</si>
  <si>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</si>
  <si>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</si>
  <si>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</si>
  <si>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</si>
  <si>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</si>
  <si>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</si>
  <si>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</si>
  <si>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</si>
  <si>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</si>
  <si>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</si>
  <si>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</si>
  <si>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</si>
  <si>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</si>
  <si>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</si>
  <si>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</si>
  <si>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</si>
  <si>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</si>
  <si>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</si>
  <si>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</si>
  <si>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</si>
  <si>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</si>
  <si>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</si>
  <si>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</si>
  <si>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</si>
  <si>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</si>
  <si>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</si>
  <si>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</si>
  <si>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</si>
  <si>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</si>
  <si>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</si>
  <si>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</si>
  <si>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</si>
  <si>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</si>
  <si>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</si>
  <si>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</si>
  <si>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</si>
  <si>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</si>
  <si>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</si>
  <si>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</si>
  <si>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</si>
  <si>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</si>
  <si>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</si>
  <si>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</si>
  <si>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</si>
  <si>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</si>
  <si>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</si>
  <si>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</si>
  <si>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</si>
  <si>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</si>
  <si>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</si>
  <si>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</si>
  <si>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</si>
  <si>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</si>
  <si>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</si>
  <si>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</si>
  <si>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</si>
  <si>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</si>
  <si>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</si>
  <si>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</si>
  <si>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</si>
  <si>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</si>
  <si>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</si>
  <si>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</si>
  <si>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</si>
  <si>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</si>
  <si>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</si>
  <si>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</si>
  <si>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</si>
  <si>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</si>
  <si>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</si>
  <si>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</si>
  <si>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</si>
  <si>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</si>
  <si>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</si>
  <si>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</si>
  <si>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</si>
  <si>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</si>
  <si>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</si>
  <si>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</si>
  <si>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</si>
  <si>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</si>
  <si>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</si>
  <si>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</si>
  <si>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</si>
  <si>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</si>
  <si>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</si>
  <si>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</si>
  <si>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</si>
  <si>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</si>
  <si>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</si>
  <si>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</si>
  <si>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</si>
  <si>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</si>
  <si>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</si>
  <si>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</si>
  <si>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</si>
  <si>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</si>
  <si>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</si>
  <si>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</si>
  <si>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</si>
  <si>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</si>
  <si>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</si>
  <si>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</si>
  <si>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</si>
  <si>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</si>
  <si>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</si>
  <si>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</si>
  <si>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</si>
  <si>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</si>
  <si>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</si>
  <si>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</si>
  <si>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</si>
  <si>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</si>
  <si>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</si>
  <si>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</si>
  <si>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</si>
  <si>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</si>
  <si>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</si>
  <si>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</si>
  <si>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</si>
  <si>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</si>
  <si>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</si>
  <si>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</si>
  <si>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</si>
  <si>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</si>
  <si>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</si>
  <si>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</si>
  <si>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</si>
  <si>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</si>
  <si>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</si>
  <si>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</si>
  <si>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</si>
  <si>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</si>
  <si>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</si>
  <si>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</si>
  <si>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</si>
  <si>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</si>
  <si>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</si>
  <si>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</si>
  <si>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</si>
  <si>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</si>
  <si>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</si>
  <si>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</si>
  <si>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</si>
  <si>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</si>
  <si>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</si>
  <si>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</si>
  <si>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</si>
  <si>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</si>
  <si>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</si>
  <si>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</si>
  <si>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</si>
  <si>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</si>
  <si>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</si>
  <si>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</si>
  <si>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</si>
  <si>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</si>
  <si>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</si>
  <si>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</si>
  <si>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</si>
  <si>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</si>
  <si>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</si>
  <si>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</si>
  <si>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</si>
  <si>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</si>
  <si>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</si>
  <si>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</si>
  <si>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</si>
  <si>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</si>
  <si>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</si>
  <si>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</si>
  <si>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</si>
  <si>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</si>
  <si>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</si>
  <si>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</si>
  <si>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</si>
  <si>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</si>
  <si>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</si>
  <si>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</si>
  <si>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</si>
  <si>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</si>
  <si>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</si>
  <si>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</si>
  <si>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</si>
  <si>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</si>
  <si>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</si>
  <si>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</si>
  <si>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</si>
  <si>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</si>
  <si>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</si>
  <si>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</si>
  <si>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</si>
  <si>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</si>
  <si>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</si>
  <si>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</si>
  <si>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</si>
  <si>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</si>
  <si>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</si>
  <si>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</si>
  <si>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</si>
  <si>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</si>
  <si>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</si>
  <si>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</si>
  <si>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</si>
  <si>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</si>
  <si>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</si>
  <si>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</si>
  <si>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</si>
  <si>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</si>
  <si>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</si>
  <si>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</si>
  <si>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</si>
  <si>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</si>
  <si>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</si>
  <si>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</si>
  <si>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</si>
  <si>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</si>
  <si>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</si>
  <si>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</si>
  <si>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</si>
  <si>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</si>
  <si>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</si>
  <si>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</si>
  <si>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</si>
  <si>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</si>
  <si>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</si>
  <si>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</si>
  <si>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</si>
  <si>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</si>
  <si>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</si>
  <si>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</si>
  <si>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</si>
  <si>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</si>
  <si>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</si>
  <si>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</si>
  <si>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</si>
  <si>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</si>
  <si>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</si>
  <si>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</si>
  <si>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</si>
  <si>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</si>
  <si>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</si>
  <si>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</si>
  <si>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</si>
  <si>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</si>
  <si>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</si>
  <si>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</si>
  <si>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</si>
  <si>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</si>
  <si>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</si>
  <si>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</si>
  <si>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</si>
  <si>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</si>
  <si>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</si>
  <si>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</si>
  <si>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</si>
  <si>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</si>
  <si>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</si>
  <si>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</si>
  <si>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</si>
  <si>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</si>
  <si>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</si>
  <si>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</si>
  <si>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</si>
  <si>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</si>
  <si>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</si>
  <si>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</si>
  <si>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</si>
  <si>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</si>
  <si>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</si>
  <si>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</si>
  <si>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</si>
  <si>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</si>
  <si>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</si>
  <si>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</si>
  <si>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</si>
  <si>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</si>
  <si>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</si>
  <si>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</si>
  <si>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</si>
  <si>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</si>
  <si>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</si>
  <si>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</si>
  <si>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</si>
  <si>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</si>
  <si>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</si>
  <si>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</si>
  <si>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</si>
  <si>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</si>
  <si>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</si>
  <si>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</si>
  <si>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</si>
  <si>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</si>
  <si>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</si>
  <si>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</si>
  <si>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</si>
  <si>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</si>
  <si>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</si>
  <si>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</si>
  <si>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</si>
  <si>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</si>
  <si>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</si>
  <si>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</si>
  <si>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</si>
  <si>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</si>
  <si>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</si>
  <si>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</si>
  <si>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</si>
  <si>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</si>
  <si>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</si>
  <si>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</si>
  <si>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</si>
  <si>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</si>
  <si>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</si>
  <si>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</si>
  <si>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</si>
  <si>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</si>
  <si>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</si>
  <si>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</si>
  <si>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</si>
  <si>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</si>
  <si>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</si>
  <si>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</si>
  <si>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</si>
  <si>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</si>
  <si>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</si>
  <si>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</si>
  <si>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</si>
  <si>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</si>
  <si>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</si>
  <si>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</si>
  <si>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</si>
  <si>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</si>
  <si>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</si>
  <si>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</si>
  <si>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</si>
  <si>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</si>
  <si>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</si>
  <si>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</si>
  <si>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</si>
  <si>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</si>
  <si>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</si>
  <si>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</si>
  <si>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</si>
  <si>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</si>
  <si>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</si>
  <si>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</si>
  <si>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</si>
  <si>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</si>
  <si>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</si>
  <si>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</si>
  <si>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</si>
  <si>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</si>
  <si>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</si>
  <si>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</si>
  <si>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</si>
  <si>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</si>
  <si>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</si>
  <si>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</si>
  <si>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</si>
  <si>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</si>
  <si>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</si>
  <si>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</si>
  <si>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</si>
  <si>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</si>
  <si>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</si>
  <si>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</si>
  <si>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</si>
  <si>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</si>
  <si>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</si>
  <si>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</si>
  <si>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</si>
  <si>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</si>
  <si>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</si>
  <si>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</si>
  <si>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</si>
  <si>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</si>
  <si>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</si>
  <si>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</si>
  <si>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</si>
  <si>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</si>
  <si>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</si>
  <si>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</si>
  <si>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</si>
  <si>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</si>
  <si>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</si>
  <si>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</si>
  <si>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</si>
  <si>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</si>
  <si>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</si>
  <si>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</si>
  <si>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</si>
  <si>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</si>
  <si>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</si>
  <si>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</si>
  <si>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</si>
  <si>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</si>
  <si>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</si>
  <si>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</si>
  <si>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</si>
  <si>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</si>
  <si>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</si>
  <si>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</si>
  <si>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</si>
  <si>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</si>
  <si>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</si>
  <si>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</si>
  <si>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</si>
  <si>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</si>
  <si>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</si>
  <si>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</si>
  <si>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</si>
  <si>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</si>
  <si>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</si>
  <si>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</si>
  <si>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</si>
  <si>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</si>
  <si>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</si>
  <si>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</si>
  <si>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</si>
  <si>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</si>
  <si>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</si>
  <si>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</si>
  <si>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</si>
  <si>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</si>
  <si>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</si>
  <si>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</si>
  <si>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</si>
  <si>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</si>
  <si>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</si>
  <si>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</si>
  <si>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</si>
  <si>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</si>
  <si>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</si>
  <si>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</si>
  <si>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</si>
  <si>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</si>
  <si>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</si>
  <si>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</si>
  <si>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</si>
  <si>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</si>
  <si>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</si>
  <si>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</si>
  <si>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</si>
  <si>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</si>
  <si>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</si>
  <si>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</si>
  <si>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</si>
  <si>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</si>
  <si>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</si>
  <si>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</si>
  <si>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</si>
  <si>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</si>
  <si>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</si>
  <si>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</si>
  <si>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</si>
  <si>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</si>
  <si>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</si>
  <si>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</si>
  <si>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</si>
  <si>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</si>
  <si>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</si>
  <si>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</si>
  <si>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</si>
  <si>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</si>
  <si>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</si>
  <si>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</si>
  <si>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</si>
  <si>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</si>
  <si>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</si>
  <si>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</si>
  <si>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</si>
  <si>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</si>
  <si>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</si>
  <si>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</si>
  <si>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</si>
  <si>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</si>
  <si>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</si>
  <si>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</si>
  <si>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</si>
  <si>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</si>
  <si>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</si>
  <si>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</si>
  <si>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</si>
  <si>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</si>
  <si>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</si>
  <si>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</si>
  <si>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</si>
  <si>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</si>
  <si>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</si>
  <si>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</si>
  <si>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</si>
  <si>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</si>
  <si>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</si>
  <si>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</si>
  <si>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</si>
  <si>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</si>
  <si>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</si>
  <si>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</si>
  <si>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</si>
  <si>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</si>
  <si>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</si>
  <si>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</si>
  <si>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</si>
  <si>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</si>
  <si>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</si>
  <si>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</si>
  <si>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</si>
  <si>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</si>
  <si>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</si>
  <si>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</si>
  <si>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</si>
  <si>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</si>
  <si>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</si>
  <si>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</si>
  <si>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</si>
  <si>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</si>
  <si>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</si>
  <si>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</si>
  <si>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</si>
  <si>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</si>
  <si>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</si>
  <si>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</si>
  <si>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</si>
  <si>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</si>
  <si>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</si>
  <si>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</si>
  <si>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</si>
  <si>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</si>
  <si>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</si>
  <si>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</si>
  <si>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</si>
  <si>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</si>
  <si>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</si>
  <si>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</si>
  <si>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</si>
  <si>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</si>
  <si>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</si>
  <si>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</si>
  <si>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</si>
  <si>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</si>
  <si>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</si>
  <si>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</si>
  <si>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</si>
  <si>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</si>
  <si>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</si>
  <si>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</si>
  <si>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</si>
  <si>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</si>
  <si>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</si>
  <si>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</si>
  <si>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</si>
  <si>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</si>
  <si>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</si>
  <si>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</si>
  <si>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</si>
  <si>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</si>
  <si>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</si>
  <si>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</si>
  <si>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</si>
  <si>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</si>
  <si>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</si>
  <si>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</si>
  <si>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</si>
  <si>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</si>
  <si>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</si>
  <si>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</si>
  <si>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</si>
  <si>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</si>
  <si>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</si>
  <si>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</si>
  <si>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</si>
  <si>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</si>
  <si>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</si>
  <si>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</si>
  <si>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</si>
  <si>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</si>
  <si>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</si>
  <si>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</si>
  <si>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</si>
  <si>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</si>
  <si>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</si>
  <si>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</si>
  <si>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</si>
  <si>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</si>
  <si>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</si>
  <si>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</si>
  <si>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</si>
  <si>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</si>
  <si>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</si>
  <si>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</si>
  <si>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</si>
  <si>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</si>
  <si>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</si>
  <si>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</si>
  <si>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</si>
  <si>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</si>
  <si>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</si>
  <si>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</si>
  <si>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</si>
  <si>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</si>
  <si>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</si>
  <si>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</si>
  <si>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</si>
  <si>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</si>
  <si>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</si>
  <si>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</si>
  <si>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</si>
  <si>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</si>
  <si>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</si>
  <si>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</si>
  <si>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</si>
  <si>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</si>
  <si>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</si>
  <si>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</si>
  <si>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</si>
  <si>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</si>
  <si>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</si>
  <si>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</si>
  <si>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</si>
  <si>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</si>
  <si>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</si>
  <si>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</si>
  <si>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</si>
  <si>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</si>
  <si>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</si>
  <si>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</si>
  <si>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</si>
  <si>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</si>
  <si>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</si>
  <si>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</si>
  <si>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</si>
  <si>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</si>
  <si>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</si>
  <si>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</si>
  <si>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</si>
  <si>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</si>
  <si>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</si>
  <si>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</si>
  <si>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</si>
  <si>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</si>
  <si>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</si>
  <si>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</si>
  <si>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</si>
  <si>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</si>
  <si>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</si>
  <si>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</si>
  <si>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</si>
  <si>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</si>
  <si>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</si>
  <si>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</si>
  <si>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</si>
  <si>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</si>
  <si>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</si>
  <si>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</si>
  <si>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</si>
  <si>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</si>
  <si>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</si>
  <si>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</si>
  <si>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</si>
  <si>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</si>
  <si>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</si>
  <si>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</si>
  <si>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</si>
  <si>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</si>
  <si>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</si>
  <si>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</si>
  <si>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</si>
  <si>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</si>
  <si>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</si>
  <si>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</si>
  <si>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</si>
  <si>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</si>
  <si>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</si>
  <si>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</si>
  <si>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</si>
  <si>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</si>
  <si>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</si>
  <si>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</si>
  <si>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</si>
  <si>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</si>
  <si>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</si>
  <si>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</si>
  <si>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</si>
  <si>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</si>
  <si>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</si>
  <si>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</si>
  <si>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</si>
  <si>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</si>
  <si>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</si>
  <si>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</si>
  <si>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</si>
  <si>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</si>
  <si>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</si>
  <si>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</si>
  <si>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</si>
  <si>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</si>
  <si>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</si>
  <si>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</si>
  <si>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</si>
  <si>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</si>
  <si>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</si>
  <si>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</si>
  <si>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</si>
  <si>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</si>
  <si>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</si>
  <si>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</si>
  <si>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</si>
  <si>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</si>
  <si>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</si>
  <si>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</si>
  <si>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</si>
  <si>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</si>
  <si>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</si>
  <si>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</si>
  <si>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</si>
  <si>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</si>
  <si>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</si>
  <si>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</si>
  <si>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</si>
  <si>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</si>
  <si>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</si>
  <si>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</si>
  <si>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</si>
  <si>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</si>
  <si>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</si>
  <si>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</si>
  <si>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</si>
  <si>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</si>
  <si>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</si>
  <si>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</si>
  <si>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</si>
  <si>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</si>
  <si>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</si>
  <si>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</si>
  <si>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</si>
  <si>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</si>
  <si>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</si>
  <si>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</si>
  <si>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</si>
  <si>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</si>
  <si>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</si>
  <si>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</si>
  <si>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</si>
  <si>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</si>
  <si>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</si>
  <si>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</si>
  <si>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</si>
  <si>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</si>
  <si>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</si>
  <si>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</si>
  <si>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</si>
  <si>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</si>
  <si>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</si>
  <si>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</si>
  <si>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</si>
  <si>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</si>
  <si>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</si>
  <si>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</si>
  <si>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</si>
  <si>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</si>
  <si>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</si>
  <si>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</si>
  <si>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</si>
  <si>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</si>
  <si>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</si>
  <si>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</si>
  <si>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</si>
  <si>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</si>
  <si>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</si>
  <si>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</si>
  <si>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</si>
  <si>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</si>
  <si>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</si>
  <si>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</si>
  <si>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</si>
  <si>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</si>
  <si>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</si>
  <si>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</si>
  <si>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</si>
  <si>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</si>
  <si>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</si>
  <si>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</si>
  <si>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</si>
  <si>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</si>
  <si>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</si>
  <si>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</si>
  <si>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</si>
  <si>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</si>
  <si>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</si>
  <si>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</si>
  <si>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</si>
  <si>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</si>
  <si>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</si>
  <si>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</si>
  <si>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</si>
  <si>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</si>
  <si>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</si>
  <si>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</si>
  <si>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</si>
  <si>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</si>
  <si>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</si>
  <si>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</si>
  <si>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</si>
  <si>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</si>
  <si>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</si>
  <si>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</si>
  <si>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</si>
  <si>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</si>
  <si>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</si>
  <si>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</si>
  <si>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</si>
  <si>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</si>
  <si>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</si>
  <si>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</si>
  <si>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</si>
  <si>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</si>
  <si>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</si>
  <si>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</si>
  <si>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</si>
  <si>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</si>
  <si>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</si>
  <si>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</si>
  <si>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</si>
  <si>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</si>
  <si>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</si>
  <si>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</si>
  <si>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</si>
  <si>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</si>
  <si>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</si>
  <si>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</si>
  <si>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</si>
  <si>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</si>
  <si>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</si>
  <si>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</si>
  <si>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</si>
  <si>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</si>
  <si>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</si>
  <si>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</si>
  <si>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</si>
  <si>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</si>
  <si>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</si>
  <si>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</si>
  <si>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</si>
  <si>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</si>
  <si>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</si>
  <si>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</si>
  <si>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</si>
  <si>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</si>
  <si>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</si>
  <si>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</si>
  <si>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</si>
  <si>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</si>
  <si>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</si>
  <si>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</si>
  <si>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</si>
  <si>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</si>
  <si>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</si>
  <si>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</si>
  <si>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</si>
  <si>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</si>
  <si>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</si>
  <si>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</si>
  <si>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</si>
  <si>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</si>
  <si>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</si>
  <si>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</si>
  <si>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</si>
  <si>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</si>
  <si>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</si>
  <si>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</si>
  <si>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</si>
  <si>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</si>
  <si>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</si>
  <si>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</si>
  <si>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</si>
  <si>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</si>
  <si>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</si>
  <si>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</si>
  <si>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</si>
  <si>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</si>
  <si>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</si>
  <si>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</si>
  <si>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</si>
  <si>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</si>
  <si>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</si>
  <si>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</si>
  <si>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</si>
  <si>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</si>
  <si>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</si>
  <si>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</si>
  <si>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</si>
  <si>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</si>
  <si>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</si>
  <si>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</si>
  <si>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</si>
  <si>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</si>
  <si>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</si>
  <si>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</si>
  <si>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</si>
  <si>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</si>
  <si>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</si>
  <si>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</si>
  <si>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</si>
  <si>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</si>
  <si>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</si>
  <si>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</si>
  <si>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</si>
  <si>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</si>
  <si>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</si>
  <si>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</si>
  <si>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</si>
  <si>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</si>
  <si>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</si>
  <si>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</si>
  <si>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</si>
  <si>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</si>
  <si>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</si>
  <si>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</si>
  <si>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</si>
  <si>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</si>
  <si>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</si>
  <si>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</si>
  <si>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</si>
  <si>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</si>
  <si>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</si>
  <si>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</si>
  <si>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</si>
  <si>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</si>
  <si>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</si>
  <si>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</si>
  <si>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</si>
  <si>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</si>
  <si>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</si>
  <si>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</si>
  <si>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</si>
  <si>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</si>
  <si>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</si>
  <si>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</si>
  <si>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</si>
  <si>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</si>
  <si>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</si>
  <si>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</si>
  <si>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</si>
  <si>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</si>
  <si>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</si>
  <si>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</si>
  <si>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</si>
  <si>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</si>
  <si>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</si>
  <si>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</si>
  <si>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</si>
  <si>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</si>
  <si>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</si>
  <si>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</si>
  <si>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</si>
  <si>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</si>
  <si>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</si>
  <si>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</si>
  <si>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</si>
  <si>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</si>
  <si>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</si>
  <si>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</si>
  <si>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</si>
  <si>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</si>
  <si>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</si>
  <si>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</si>
  <si>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</si>
  <si>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</si>
  <si>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</si>
  <si>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</si>
  <si>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</si>
  <si>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</si>
  <si>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</si>
  <si>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</si>
  <si>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</si>
  <si>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</si>
  <si>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</si>
  <si>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</si>
  <si>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</si>
  <si>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</si>
  <si>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</si>
  <si>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</si>
  <si>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</si>
  <si>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</si>
  <si>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</si>
  <si>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</si>
  <si>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</si>
  <si>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</si>
  <si>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</si>
  <si>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</si>
  <si>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</si>
  <si>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</si>
  <si>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</si>
  <si>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</si>
  <si>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</si>
  <si>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</si>
  <si>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</si>
  <si>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</si>
  <si>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</si>
  <si>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</si>
  <si>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</si>
  <si>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</si>
  <si>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</si>
  <si>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</si>
  <si>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</si>
  <si>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</si>
  <si>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</si>
  <si>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</si>
  <si>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</si>
  <si>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</si>
  <si>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</si>
  <si>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</si>
  <si>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</si>
  <si>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</si>
  <si>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</si>
  <si>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</si>
  <si>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</si>
  <si>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</si>
  <si>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</si>
  <si>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</si>
  <si>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</si>
  <si>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</si>
  <si>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</si>
  <si>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</si>
  <si>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</si>
  <si>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</si>
  <si>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</si>
  <si>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</si>
  <si>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</si>
  <si>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</si>
  <si>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</si>
  <si>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</si>
  <si>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</si>
  <si>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</si>
  <si>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</si>
  <si>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</si>
  <si>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</si>
  <si>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</si>
  <si>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</si>
  <si>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</si>
  <si>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</si>
  <si>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</si>
  <si>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</si>
  <si>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</si>
  <si>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</si>
  <si>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</si>
  <si>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</si>
  <si>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</si>
  <si>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</si>
  <si>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</si>
  <si>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</si>
  <si>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</si>
  <si>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</si>
  <si>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</si>
  <si>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</si>
  <si>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</si>
  <si>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</si>
  <si>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</si>
  <si>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</si>
  <si>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</si>
  <si>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</si>
  <si>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</si>
  <si>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</si>
  <si>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</si>
  <si>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</si>
  <si>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</si>
  <si>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</si>
  <si>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</si>
  <si>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</si>
  <si>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</si>
  <si>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</si>
  <si>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</si>
  <si>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</si>
  <si>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</si>
  <si>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</si>
  <si>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</si>
  <si>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</si>
  <si>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</si>
  <si>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</si>
  <si>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</si>
  <si>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</si>
  <si>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</si>
  <si>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</si>
  <si>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</si>
  <si>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</si>
  <si>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</si>
  <si>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</si>
  <si>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</si>
  <si>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</si>
  <si>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</si>
  <si>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</si>
  <si>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</si>
  <si>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</si>
  <si>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</si>
  <si>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</si>
  <si>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</si>
  <si>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</si>
  <si>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</si>
  <si>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</si>
  <si>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</si>
  <si>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</si>
  <si>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</si>
  <si>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</si>
  <si>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</si>
  <si>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</si>
  <si>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</si>
  <si>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</si>
  <si>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</si>
  <si>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</si>
  <si>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</si>
  <si>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</si>
  <si>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</si>
  <si>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</si>
  <si>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</si>
  <si>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</si>
  <si>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</si>
  <si>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</si>
  <si>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</si>
  <si>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</si>
  <si>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</si>
  <si>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</si>
  <si>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</si>
  <si>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</si>
  <si>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</si>
  <si>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</si>
  <si>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</si>
  <si>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</si>
  <si>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</si>
  <si>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</si>
  <si>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</si>
  <si>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</si>
  <si>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</si>
  <si>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</si>
  <si>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</si>
  <si>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</si>
  <si>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</si>
  <si>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</si>
  <si>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</si>
  <si>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</si>
  <si>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</si>
  <si>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</si>
  <si>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</si>
  <si>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</si>
  <si>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</si>
  <si>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</si>
  <si>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</si>
  <si>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</si>
  <si>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</si>
  <si>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</si>
  <si>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</si>
  <si>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</si>
  <si>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</si>
  <si>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</si>
  <si>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</si>
  <si>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</si>
  <si>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</si>
  <si>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</si>
  <si>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</si>
  <si>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</si>
  <si>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</si>
  <si>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</si>
  <si>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</si>
  <si>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</si>
  <si>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</si>
  <si>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</si>
  <si>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</si>
  <si>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</si>
  <si>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</si>
  <si>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</si>
  <si>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</si>
  <si>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</si>
  <si>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</si>
  <si>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</si>
  <si>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</si>
  <si>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</si>
  <si>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</si>
  <si>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</si>
  <si>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</si>
  <si>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</si>
  <si>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</si>
  <si>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</si>
  <si>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</si>
  <si>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</si>
  <si>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</si>
  <si>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</si>
  <si>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</si>
  <si>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</si>
  <si>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</si>
  <si>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</si>
  <si>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</si>
  <si>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</si>
  <si>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</si>
  <si>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</si>
  <si>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</si>
  <si>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</si>
  <si>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</si>
  <si>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</si>
  <si>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</si>
  <si>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</si>
  <si>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</si>
  <si>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</si>
  <si>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</si>
  <si>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</si>
  <si>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</si>
  <si>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</si>
  <si>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</si>
  <si>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</si>
  <si>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</si>
  <si>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</si>
  <si>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</si>
  <si>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</si>
  <si>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</si>
  <si>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</si>
  <si>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</si>
  <si>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</si>
  <si>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</si>
  <si>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</si>
  <si>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</si>
  <si>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</si>
  <si>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</si>
  <si>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</si>
  <si>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</si>
  <si>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</si>
  <si>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</si>
  <si>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</si>
  <si>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</si>
  <si>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</si>
  <si>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</si>
  <si>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</si>
  <si>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</si>
  <si>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</si>
  <si>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</si>
  <si>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</si>
  <si>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</si>
  <si>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</si>
  <si>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</si>
  <si>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</si>
  <si>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</si>
  <si>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</si>
  <si>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</si>
  <si>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</si>
  <si>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</si>
  <si>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</si>
  <si>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</si>
  <si>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</si>
  <si>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</si>
  <si>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</si>
  <si>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</si>
  <si>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</si>
  <si>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</si>
  <si>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</si>
  <si>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</si>
  <si>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</si>
  <si>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</si>
  <si>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</si>
  <si>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</si>
  <si>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</si>
  <si>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</si>
  <si>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</si>
  <si>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</si>
  <si>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</si>
  <si>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</si>
  <si>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</si>
  <si>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</si>
  <si>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</si>
  <si>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</si>
  <si>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</si>
  <si>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</si>
  <si>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</si>
  <si>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</si>
  <si>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</si>
  <si>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</si>
  <si>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</si>
  <si>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</si>
  <si>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</si>
  <si>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</si>
  <si>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</si>
  <si>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</si>
  <si>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</si>
  <si>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</si>
  <si>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</si>
  <si>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</si>
  <si>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</si>
  <si>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</si>
  <si>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</si>
  <si>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</si>
  <si>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</si>
  <si>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</si>
  <si>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</si>
  <si>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</si>
  <si>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</si>
  <si>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</si>
  <si>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</si>
  <si>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</si>
  <si>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</si>
  <si>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</si>
  <si>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</si>
  <si>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</si>
  <si>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</si>
  <si>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</si>
  <si>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</si>
  <si>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</si>
  <si>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</si>
  <si>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</si>
  <si>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</si>
  <si>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</si>
  <si>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</si>
  <si>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</si>
  <si>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</si>
  <si>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</si>
  <si>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</si>
  <si>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</si>
  <si>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</si>
  <si>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</si>
  <si>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</si>
  <si>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</si>
  <si>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</si>
  <si>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</si>
  <si>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</si>
  <si>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</si>
  <si>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</si>
  <si>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</si>
  <si>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</si>
  <si>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</si>
  <si>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</si>
  <si>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</si>
  <si>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</si>
  <si>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</si>
  <si>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</si>
  <si>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</si>
  <si>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</si>
  <si>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</si>
  <si>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</si>
  <si>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</si>
  <si>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</si>
  <si>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</si>
  <si>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</si>
  <si>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</si>
  <si>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</si>
  <si>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</si>
  <si>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</si>
  <si>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</si>
  <si>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</si>
  <si>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</si>
  <si>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</si>
  <si>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</si>
  <si>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</si>
  <si>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</si>
  <si>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</si>
  <si>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</si>
  <si>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</si>
  <si>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</si>
  <si>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</si>
  <si>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</si>
  <si>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</si>
  <si>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</si>
  <si>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</si>
  <si>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</si>
  <si>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</si>
  <si>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</si>
  <si>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</si>
  <si>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</si>
  <si>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</si>
  <si>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</si>
  <si>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</si>
  <si>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</si>
  <si>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</si>
  <si>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</si>
  <si>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</si>
  <si>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</si>
  <si>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</si>
  <si>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</si>
  <si>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</si>
  <si>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</si>
  <si>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</si>
  <si>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</si>
  <si>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</si>
  <si>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</si>
  <si>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</si>
  <si>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</si>
  <si>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</si>
  <si>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</si>
  <si>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</si>
  <si>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</si>
  <si>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</si>
  <si>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</si>
  <si>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</si>
  <si>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</si>
  <si>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</si>
  <si>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</si>
  <si>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</si>
  <si>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</si>
  <si>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</si>
  <si>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</si>
  <si>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</si>
  <si>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</si>
  <si>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</si>
  <si>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</si>
  <si>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</si>
  <si>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</si>
  <si>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</si>
  <si>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</si>
  <si>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</si>
  <si>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</si>
  <si>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</si>
  <si>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</si>
  <si>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</si>
  <si>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</si>
  <si>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</si>
  <si>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</si>
  <si>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</si>
  <si>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</si>
  <si>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</si>
  <si>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</si>
  <si>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</si>
  <si>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</si>
  <si>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</si>
  <si>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</si>
  <si>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</si>
  <si>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</si>
  <si>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</si>
  <si>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</si>
  <si>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</si>
  <si>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</si>
  <si>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</si>
  <si>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</si>
  <si>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</si>
  <si>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</si>
  <si>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</si>
  <si>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</si>
  <si>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</si>
  <si>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</si>
  <si>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</si>
  <si>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</si>
  <si>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</si>
  <si>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</si>
  <si>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</si>
  <si>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</si>
  <si>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</si>
  <si>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</si>
  <si>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</si>
  <si>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</si>
  <si>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</si>
  <si>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</si>
  <si>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</si>
  <si>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</si>
  <si>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</si>
  <si>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</si>
  <si>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</si>
  <si>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</si>
  <si>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</si>
  <si>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</si>
  <si>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</si>
  <si>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</si>
  <si>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</si>
  <si>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</si>
  <si>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</si>
  <si>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</si>
  <si>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</si>
  <si>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</si>
  <si>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</si>
  <si>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</si>
  <si>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</si>
  <si>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</si>
  <si>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</si>
  <si>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</si>
  <si>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</si>
  <si>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</si>
  <si>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</si>
  <si>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</si>
  <si>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</si>
  <si>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</si>
  <si>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</si>
  <si>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</si>
  <si>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</si>
  <si>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</si>
  <si>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</si>
  <si>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</si>
  <si>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</si>
  <si>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</si>
  <si>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</si>
  <si>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</si>
  <si>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</si>
  <si>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</si>
  <si>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</si>
  <si>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</si>
  <si>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</si>
  <si>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</si>
  <si>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</si>
  <si>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</si>
  <si>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</si>
  <si>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</si>
  <si>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</si>
  <si>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</si>
  <si>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</si>
  <si>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</si>
  <si>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</si>
  <si>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</si>
  <si>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</si>
  <si>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</si>
  <si>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</si>
  <si>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</si>
  <si>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</si>
  <si>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</si>
  <si>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</si>
  <si>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</si>
  <si>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</si>
  <si>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</si>
  <si>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</si>
  <si>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</si>
  <si>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</si>
  <si>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</si>
  <si>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</si>
  <si>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</si>
  <si>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</si>
  <si>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</si>
  <si>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</si>
  <si>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</si>
  <si>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</si>
  <si>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</si>
  <si>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</si>
  <si>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</si>
  <si>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</si>
  <si>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</si>
  <si>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</si>
  <si>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</si>
  <si>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</si>
  <si>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</si>
  <si>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</si>
  <si>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</si>
  <si>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</si>
  <si>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</si>
  <si>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</si>
  <si>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</si>
  <si>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</si>
  <si>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</si>
  <si>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</si>
  <si>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</si>
  <si>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</si>
  <si>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</si>
  <si>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</si>
  <si>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</si>
  <si>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</si>
  <si>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</si>
  <si>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</si>
  <si>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</si>
  <si>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</si>
  <si>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</si>
  <si>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</si>
  <si>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</si>
  <si>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</si>
  <si>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</si>
  <si>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</si>
  <si>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</si>
  <si>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</si>
  <si>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</si>
  <si>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</si>
  <si>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</si>
  <si>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</si>
  <si>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</si>
  <si>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</si>
  <si>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</si>
  <si>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</si>
  <si>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</si>
  <si>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</si>
  <si>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</si>
  <si>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</si>
  <si>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</si>
  <si>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</si>
  <si>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</si>
  <si>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</si>
  <si>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</si>
  <si>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</si>
  <si>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</si>
  <si>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</si>
  <si>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</si>
  <si>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</si>
  <si>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</si>
  <si>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</si>
  <si>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</si>
  <si>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</si>
  <si>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</si>
  <si>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</si>
  <si>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</si>
  <si>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</si>
  <si>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</si>
  <si>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</si>
  <si>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</si>
  <si>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</si>
  <si>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</si>
  <si>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</si>
  <si>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</si>
  <si>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</si>
  <si>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</si>
  <si>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</si>
  <si>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</si>
  <si>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</si>
  <si>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</si>
  <si>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</si>
  <si>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</si>
  <si>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</si>
  <si>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</si>
  <si>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</si>
  <si>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</si>
  <si>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</si>
  <si>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</si>
  <si>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</si>
  <si>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</si>
  <si>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</si>
  <si>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</si>
  <si>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</si>
  <si>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</si>
  <si>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</si>
  <si>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</si>
  <si>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</si>
  <si>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</si>
  <si>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</si>
  <si>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</si>
  <si>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</si>
  <si>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</si>
  <si>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</si>
  <si>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</si>
  <si>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</si>
  <si>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</si>
  <si>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</si>
  <si>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</si>
  <si>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</si>
  <si>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</si>
  <si>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</si>
  <si>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</si>
  <si>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</si>
  <si>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</si>
  <si>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</si>
  <si>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</si>
  <si>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</si>
  <si>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</si>
  <si>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</si>
  <si>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</si>
  <si>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</si>
  <si>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</si>
  <si>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</si>
  <si>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</si>
  <si>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</si>
  <si>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</si>
  <si>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</si>
  <si>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</si>
  <si>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</si>
  <si>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</si>
  <si>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</si>
  <si>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</si>
  <si>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</si>
  <si>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</si>
  <si>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</si>
  <si>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</si>
  <si>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</si>
  <si>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</si>
  <si>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</si>
  <si>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</si>
  <si>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</si>
  <si>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</si>
  <si>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</si>
  <si>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</si>
  <si>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</si>
  <si>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</si>
  <si>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</si>
  <si>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</si>
  <si>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</si>
  <si>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</si>
  <si>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</si>
  <si>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</si>
  <si>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</si>
  <si>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</si>
  <si>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</si>
  <si>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</si>
  <si>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</si>
  <si>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</si>
  <si>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</si>
  <si>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</si>
  <si>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</si>
  <si>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</si>
  <si>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</si>
  <si>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</si>
  <si>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</si>
  <si>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</si>
  <si>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</si>
  <si>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</si>
  <si>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</si>
  <si>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</si>
  <si>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</si>
  <si>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</si>
  <si>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</si>
  <si>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</si>
  <si>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</si>
  <si>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</si>
  <si>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</si>
  <si>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</si>
  <si>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</si>
  <si>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</si>
  <si>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</si>
  <si>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</si>
  <si>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</si>
  <si>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</si>
  <si>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</si>
  <si>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</si>
  <si>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</si>
  <si>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</si>
  <si>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</si>
  <si>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</si>
  <si>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</si>
  <si>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</si>
  <si>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</si>
  <si>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</si>
  <si>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</si>
  <si>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</si>
  <si>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</si>
  <si>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</si>
  <si>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</si>
  <si>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</si>
  <si>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</si>
  <si>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</si>
  <si>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</si>
  <si>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</si>
  <si>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</si>
  <si>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</si>
  <si>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</si>
  <si>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</si>
  <si>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</si>
  <si>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</si>
  <si>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</si>
  <si>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</si>
  <si>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</si>
  <si>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</si>
  <si>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</si>
  <si>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</si>
  <si>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</si>
  <si>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</si>
  <si>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</si>
  <si>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</si>
  <si>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</si>
  <si>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</si>
  <si>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</si>
  <si>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</si>
  <si>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</si>
  <si>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</si>
  <si>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</si>
  <si>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</si>
  <si>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</si>
  <si>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</si>
  <si>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</si>
  <si>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</si>
  <si>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</si>
  <si>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</si>
  <si>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</si>
  <si>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</si>
  <si>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</si>
  <si>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</si>
  <si>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</si>
  <si>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</si>
  <si>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</si>
  <si>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</si>
  <si>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</si>
  <si>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</si>
  <si>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</si>
  <si>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</si>
  <si>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</si>
  <si>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</si>
  <si>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</si>
  <si>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</si>
  <si>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</si>
  <si>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</si>
  <si>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</si>
  <si>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</si>
  <si>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</si>
  <si>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</si>
  <si>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</si>
  <si>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</si>
  <si>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</si>
  <si>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</si>
  <si>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</si>
  <si>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</si>
  <si>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</si>
  <si>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</si>
  <si>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</si>
  <si>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</si>
  <si>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</si>
  <si>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</si>
  <si>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</si>
  <si>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</si>
  <si>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</si>
  <si>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</si>
  <si>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</si>
  <si>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</si>
  <si>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</si>
  <si>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</si>
  <si>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</si>
  <si>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</si>
  <si>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</si>
  <si>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</si>
  <si>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</si>
  <si>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</si>
  <si>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</si>
  <si>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</si>
  <si>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</si>
  <si>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</si>
  <si>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</si>
  <si>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</si>
  <si>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</si>
  <si>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</si>
  <si>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</si>
  <si>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</si>
  <si>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</si>
  <si>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</si>
  <si>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</si>
  <si>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</si>
  <si>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</si>
  <si>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</si>
  <si>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</si>
  <si>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</si>
  <si>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</si>
  <si>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</si>
  <si>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</si>
  <si>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</si>
  <si>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</si>
  <si>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</si>
  <si>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</si>
  <si>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</si>
  <si>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</si>
  <si>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</si>
  <si>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</si>
  <si>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</si>
  <si>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</si>
  <si>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</si>
  <si>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</si>
  <si>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</si>
  <si>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</si>
  <si>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</si>
  <si>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</si>
  <si>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</si>
  <si>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</si>
  <si>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</si>
  <si>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</si>
  <si>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</si>
  <si>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</si>
  <si>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</si>
  <si>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</si>
  <si>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</si>
  <si>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</si>
  <si>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</si>
  <si>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</si>
  <si>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</si>
  <si>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</si>
  <si>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</si>
  <si>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</si>
  <si>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</si>
  <si>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</si>
  <si>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</si>
  <si>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</si>
  <si>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</si>
  <si>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</si>
  <si>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</si>
  <si>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</si>
  <si>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</si>
  <si>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</si>
  <si>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</si>
  <si>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</si>
  <si>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</si>
  <si>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</si>
  <si>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</si>
  <si>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</si>
  <si>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</si>
  <si>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</si>
  <si>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</si>
  <si>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</si>
  <si>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</si>
  <si>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</si>
  <si>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</si>
  <si>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</si>
  <si>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</si>
  <si>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</si>
  <si>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</si>
  <si>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</si>
  <si>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</si>
  <si>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</si>
  <si>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</si>
  <si>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</si>
  <si>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</si>
  <si>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</si>
  <si>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</si>
  <si>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</si>
  <si>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</si>
  <si>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</si>
  <si>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</si>
  <si>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</si>
  <si>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</si>
  <si>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</si>
  <si>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</si>
  <si>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</si>
  <si>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</si>
  <si>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</si>
  <si>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</si>
  <si>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</si>
  <si>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</si>
  <si>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</si>
  <si>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</si>
  <si>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</si>
  <si>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</si>
  <si>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</si>
  <si>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</si>
  <si>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</si>
  <si>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</si>
  <si>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</si>
  <si>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</si>
  <si>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</si>
  <si>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</si>
  <si>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</si>
  <si>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</si>
  <si>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</si>
  <si>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</si>
  <si>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</si>
  <si>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</si>
  <si>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</si>
  <si>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</si>
  <si>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</si>
  <si>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</si>
  <si>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</si>
  <si>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</si>
  <si>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</si>
  <si>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</si>
  <si>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</si>
  <si>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</si>
  <si>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</si>
  <si>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</si>
  <si>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</si>
  <si>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</si>
  <si>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</si>
  <si>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</si>
  <si>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</si>
  <si>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</si>
  <si>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</si>
  <si>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</si>
  <si>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</si>
  <si>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</si>
  <si>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</si>
  <si>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</si>
  <si>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</si>
  <si>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</si>
  <si>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</si>
  <si>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</si>
  <si>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</si>
  <si>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</si>
  <si>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</si>
  <si>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</si>
  <si>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</si>
  <si>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</si>
  <si>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</si>
  <si>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</si>
  <si>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</si>
  <si>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</si>
  <si>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</si>
  <si>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</si>
  <si>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</si>
  <si>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</si>
  <si>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</si>
  <si>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</si>
  <si>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</si>
  <si>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</si>
  <si>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</si>
  <si>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</si>
  <si>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</si>
  <si>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</si>
  <si>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</si>
  <si>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</si>
  <si>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</si>
  <si>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</si>
  <si>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</si>
  <si>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</si>
  <si>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</si>
  <si>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</si>
  <si>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</si>
  <si>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</si>
  <si>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</si>
  <si>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</si>
  <si>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</si>
  <si>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</si>
  <si>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</si>
  <si>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</si>
  <si>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</si>
  <si>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</si>
  <si>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</si>
  <si>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</si>
  <si>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</si>
  <si>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</si>
  <si>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</si>
  <si>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</si>
  <si>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</si>
  <si>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</si>
  <si>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</si>
  <si>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</si>
  <si>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</si>
  <si>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</si>
  <si>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</si>
  <si>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</si>
  <si>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</si>
  <si>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</si>
  <si>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</si>
  <si>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</si>
  <si>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</si>
  <si>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</si>
  <si>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</si>
  <si>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</si>
  <si>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</si>
  <si>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</si>
  <si>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</si>
  <si>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</si>
  <si>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</si>
  <si>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</si>
  <si>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</si>
  <si>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</si>
  <si>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</si>
  <si>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</si>
  <si>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</si>
  <si>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</si>
  <si>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</si>
  <si>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</si>
  <si>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</si>
  <si>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</si>
  <si>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</si>
  <si>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</si>
  <si>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</si>
  <si>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</si>
  <si>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</si>
  <si>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</si>
  <si>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</si>
  <si>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</si>
  <si>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</si>
  <si>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</si>
  <si>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</si>
  <si>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</si>
  <si>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</si>
  <si>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</si>
  <si>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</si>
  <si>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</si>
  <si>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</si>
  <si>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</si>
  <si>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</si>
  <si>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</si>
  <si>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</si>
  <si>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</si>
  <si>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</si>
  <si>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</si>
  <si>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</si>
  <si>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</si>
  <si>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</si>
  <si>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</si>
  <si>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</si>
  <si>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</si>
  <si>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</si>
  <si>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</si>
  <si>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</si>
  <si>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</si>
  <si>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</si>
  <si>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</si>
  <si>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</si>
  <si>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</si>
  <si>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</si>
  <si>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</si>
  <si>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</si>
  <si>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</si>
  <si>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</si>
  <si>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</si>
  <si>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</si>
  <si>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</si>
  <si>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</si>
  <si>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</si>
  <si>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</si>
  <si>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</si>
  <si>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</si>
  <si>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</si>
  <si>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</si>
  <si>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</si>
  <si>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</si>
  <si>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</si>
  <si>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</si>
  <si>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</si>
  <si>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</si>
  <si>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</si>
  <si>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</si>
  <si>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</si>
  <si>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</si>
  <si>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</si>
  <si>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</si>
  <si>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</si>
  <si>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</si>
  <si>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</si>
  <si>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</si>
  <si>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</si>
  <si>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</si>
  <si>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</si>
  <si>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</si>
  <si>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</si>
  <si>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</si>
  <si>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</si>
  <si>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</si>
  <si>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</si>
  <si>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</si>
  <si>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</si>
  <si>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</si>
  <si>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</si>
  <si>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</si>
  <si>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</si>
  <si>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</si>
  <si>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</si>
  <si>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</si>
  <si>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</si>
  <si>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</si>
  <si>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</si>
  <si>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</si>
  <si>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</si>
  <si>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</si>
  <si>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</si>
  <si>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</si>
  <si>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</si>
  <si>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</si>
  <si>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</si>
  <si>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</si>
  <si>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</si>
  <si>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</si>
  <si>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</si>
  <si>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</si>
  <si>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</si>
  <si>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</si>
  <si>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</si>
  <si>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</si>
  <si>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</si>
  <si>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</si>
  <si>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</si>
  <si>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</si>
  <si>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</si>
  <si>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</si>
  <si>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</si>
  <si>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</si>
  <si>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</si>
  <si>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</si>
  <si>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</si>
  <si>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</si>
  <si>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</si>
  <si>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</si>
  <si>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</si>
  <si>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</si>
  <si>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</si>
  <si>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</si>
  <si>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</si>
  <si>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</si>
  <si>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</si>
  <si>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</si>
  <si>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</si>
  <si>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</si>
  <si>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</si>
  <si>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</si>
  <si>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</si>
  <si>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</si>
  <si>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</si>
  <si>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</si>
  <si>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</si>
  <si>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</si>
  <si>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</si>
  <si>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</si>
  <si>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</si>
  <si>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</si>
  <si>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</si>
  <si>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</si>
  <si>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</si>
  <si>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</si>
  <si>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</si>
  <si>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</si>
  <si>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</si>
  <si>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</si>
  <si>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</si>
  <si>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</si>
  <si>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</si>
  <si>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</si>
  <si>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</si>
  <si>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</si>
  <si>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</si>
  <si>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</si>
  <si>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</si>
  <si>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</si>
  <si>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</si>
  <si>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</si>
  <si>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</si>
  <si>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</si>
  <si>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</si>
  <si>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</si>
  <si>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</si>
  <si>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</si>
  <si>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</si>
  <si>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</si>
  <si>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</si>
  <si>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</si>
  <si>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</si>
  <si>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</si>
  <si>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</si>
  <si>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</si>
  <si>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</si>
  <si>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</si>
  <si>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</si>
  <si>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</si>
  <si>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</si>
  <si>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</si>
  <si>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</si>
  <si>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</si>
  <si>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</si>
  <si>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</si>
  <si>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</si>
  <si>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</si>
  <si>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</si>
  <si>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</si>
  <si>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</si>
  <si>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</si>
  <si>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</si>
  <si>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</si>
  <si>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</si>
  <si>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</si>
  <si>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</si>
  <si>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</si>
  <si>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</si>
  <si>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</si>
  <si>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</si>
  <si>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</si>
  <si>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</si>
  <si>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</si>
  <si>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</si>
  <si>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</si>
  <si>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</si>
  <si>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</si>
  <si>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</si>
  <si>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</si>
  <si>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</si>
  <si>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</si>
  <si>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</si>
  <si>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</si>
  <si>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</si>
  <si>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</si>
  <si>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</si>
  <si>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</si>
  <si>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</si>
  <si>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</si>
  <si>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</si>
  <si>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</si>
  <si>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</si>
  <si>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</si>
  <si>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</si>
  <si>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</si>
  <si>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</si>
  <si>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</si>
  <si>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</si>
  <si>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</si>
  <si>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</si>
  <si>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</si>
  <si>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</si>
  <si>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</si>
  <si>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</si>
  <si>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</si>
  <si>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</si>
  <si>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</si>
  <si>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</si>
  <si>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</si>
  <si>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</si>
  <si>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</si>
  <si>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</si>
  <si>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</si>
  <si>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</si>
  <si>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</si>
  <si>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</si>
  <si>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</si>
  <si>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</si>
  <si>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</si>
  <si>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</si>
  <si>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</si>
  <si>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</si>
  <si>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</si>
  <si>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</si>
  <si>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</si>
  <si>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</si>
  <si>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</si>
  <si>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</si>
  <si>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</si>
  <si>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</si>
  <si>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</si>
  <si>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</si>
  <si>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</si>
  <si>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</si>
  <si>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</si>
  <si>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</si>
  <si>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</si>
  <si>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</si>
  <si>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</si>
  <si>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</si>
  <si>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</si>
  <si>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</si>
  <si>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</si>
  <si>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</si>
  <si>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</si>
  <si>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</si>
  <si>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</si>
  <si>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</si>
  <si>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</si>
  <si>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</si>
  <si>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</si>
  <si>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</si>
  <si>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</si>
  <si>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</si>
  <si>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</si>
  <si>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</si>
  <si>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</si>
  <si>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</si>
  <si>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</si>
  <si>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</si>
  <si>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</si>
  <si>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</si>
  <si>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</si>
  <si>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</si>
  <si>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</si>
  <si>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</si>
  <si>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</si>
  <si>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</si>
  <si>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</si>
  <si>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</si>
  <si>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</si>
  <si>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</si>
  <si>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</si>
  <si>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</si>
  <si>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</si>
  <si>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</si>
  <si>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</si>
  <si>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</si>
  <si>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</si>
  <si>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</si>
  <si>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</si>
  <si>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</si>
  <si>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</si>
  <si>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</si>
  <si>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</si>
  <si>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</si>
  <si>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</si>
  <si>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</si>
  <si>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</si>
  <si>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</si>
  <si>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</si>
  <si>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</si>
  <si>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</si>
  <si>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</si>
  <si>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</si>
  <si>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</si>
  <si>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</si>
  <si>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</si>
  <si>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</si>
  <si>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</si>
  <si>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</si>
  <si>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</si>
  <si>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</si>
  <si>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</si>
  <si>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</si>
  <si>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</si>
  <si>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</si>
  <si>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</si>
  <si>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</si>
  <si>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</si>
  <si>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</si>
  <si>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</si>
  <si>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</si>
  <si>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</si>
  <si>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</si>
  <si>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</si>
  <si>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</si>
  <si>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</si>
  <si>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</si>
  <si>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</si>
  <si>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</si>
  <si>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</si>
  <si>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</si>
  <si>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</si>
  <si>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</si>
  <si>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</si>
  <si>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</si>
  <si>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</si>
  <si>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</si>
  <si>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</si>
  <si>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</si>
  <si>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</si>
  <si>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</si>
  <si>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</si>
  <si>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</si>
  <si>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</si>
  <si>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</si>
  <si>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</si>
  <si>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</si>
  <si>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</si>
  <si>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</si>
  <si>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</si>
  <si>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</si>
  <si>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</si>
  <si>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</si>
  <si>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</si>
  <si>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</si>
  <si>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</si>
  <si>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</si>
  <si>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</si>
  <si>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</si>
  <si>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</si>
  <si>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</si>
  <si>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</si>
  <si>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</si>
  <si>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</si>
  <si>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</si>
  <si>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</si>
  <si>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</si>
  <si>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</si>
  <si>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</si>
  <si>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</si>
  <si>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</si>
  <si>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</si>
  <si>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</si>
  <si>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</si>
  <si>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</si>
  <si>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</si>
  <si>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</si>
  <si>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</si>
  <si>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</si>
  <si>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</si>
  <si>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</si>
  <si>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</si>
  <si>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</si>
  <si>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</si>
  <si>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</si>
  <si>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</si>
  <si>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</si>
  <si>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</si>
  <si>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</si>
  <si>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</si>
  <si>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</si>
  <si>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</si>
  <si>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</si>
  <si>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</si>
  <si>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</si>
  <si>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</si>
  <si>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</si>
  <si>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</si>
  <si>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</si>
  <si>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</si>
  <si>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</si>
  <si>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</si>
  <si>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</si>
  <si>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</si>
  <si>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</si>
  <si>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</si>
  <si>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</si>
  <si>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</si>
  <si>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</si>
  <si>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</si>
  <si>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</si>
  <si>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</si>
  <si>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</si>
  <si>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</si>
  <si>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</si>
  <si>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</si>
  <si>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</si>
  <si>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</si>
  <si>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</si>
  <si>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</si>
  <si>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</si>
  <si>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</si>
  <si>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</si>
  <si>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</si>
  <si>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</si>
  <si>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</si>
  <si>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</si>
  <si>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</si>
  <si>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</si>
  <si>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</si>
  <si>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</si>
  <si>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</si>
  <si>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</si>
  <si>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</si>
  <si>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</si>
  <si>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</si>
  <si>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</si>
  <si>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</si>
  <si>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</si>
  <si>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</si>
  <si>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</si>
  <si>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</si>
  <si>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</si>
  <si>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</si>
  <si>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</si>
  <si>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</si>
  <si>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</si>
  <si>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</si>
  <si>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</si>
  <si>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</si>
  <si>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</si>
  <si>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</si>
  <si>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</si>
  <si>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</si>
  <si>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</si>
  <si>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</si>
  <si>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</si>
  <si>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</si>
  <si>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</si>
  <si>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</si>
  <si>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</si>
  <si>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</si>
  <si>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</si>
  <si>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</si>
  <si>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</si>
  <si>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</si>
  <si>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</si>
  <si>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</si>
  <si>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</si>
  <si>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</si>
  <si>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</si>
  <si>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</si>
  <si>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</si>
  <si>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</si>
  <si>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</si>
  <si>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</si>
  <si>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</si>
  <si>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</si>
  <si>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</si>
  <si>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</si>
  <si>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</si>
  <si>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</si>
  <si>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</si>
  <si>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</si>
  <si>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</si>
  <si>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</si>
  <si>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</si>
  <si>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</si>
  <si>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</si>
  <si>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</si>
  <si>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</si>
  <si>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</si>
  <si>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</si>
  <si>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</si>
  <si>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</si>
  <si>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</si>
  <si>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</si>
  <si>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</si>
  <si>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</si>
  <si>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</si>
  <si>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</si>
  <si>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</si>
  <si>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</si>
  <si>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</si>
  <si>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</si>
  <si>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</si>
  <si>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</si>
  <si>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</si>
  <si>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</si>
  <si>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</si>
  <si>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</si>
  <si>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</si>
  <si>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</si>
  <si>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</si>
  <si>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</si>
  <si>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</si>
  <si>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</si>
  <si>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</si>
  <si>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</si>
  <si>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</si>
  <si>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</si>
  <si>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</si>
  <si>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</si>
  <si>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</si>
  <si>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</si>
  <si>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</si>
  <si>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</si>
  <si>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</si>
  <si>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</si>
  <si>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</si>
  <si>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</si>
  <si>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</si>
  <si>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</si>
  <si>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</si>
  <si>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</si>
  <si>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</si>
  <si>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</si>
  <si>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</si>
  <si>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</si>
  <si>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</si>
  <si>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</si>
  <si>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</si>
  <si>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</si>
  <si>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</si>
  <si>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</si>
  <si>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</si>
  <si>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</si>
  <si>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</si>
  <si>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</si>
  <si>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</si>
  <si>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</si>
  <si>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</si>
  <si>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</si>
  <si>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</si>
  <si>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</si>
  <si>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</si>
  <si>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</si>
  <si>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</si>
  <si>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</si>
  <si>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</si>
  <si>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</si>
  <si>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</si>
  <si>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</si>
  <si>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</si>
  <si>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</si>
  <si>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</si>
  <si>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</si>
  <si>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</si>
  <si>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</si>
  <si>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</si>
  <si>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</si>
  <si>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</si>
  <si>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</si>
  <si>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</si>
  <si>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</si>
  <si>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</si>
  <si>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</si>
  <si>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</si>
  <si>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</si>
  <si>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</si>
  <si>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</si>
  <si>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</si>
  <si>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</si>
  <si>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</si>
  <si>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</si>
  <si>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</si>
  <si>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</si>
  <si>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</si>
  <si>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</si>
  <si>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</si>
  <si>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</si>
  <si>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</si>
  <si>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</si>
  <si>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</si>
  <si>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</si>
  <si>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</si>
  <si>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</si>
  <si>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</si>
  <si>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</si>
  <si>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</si>
  <si>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</si>
  <si>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</si>
  <si>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</si>
  <si>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</si>
  <si>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</si>
  <si>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</si>
  <si>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</si>
  <si>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</si>
  <si>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</si>
  <si>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</si>
  <si>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</si>
  <si>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</si>
  <si>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</si>
  <si>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</si>
  <si>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</si>
  <si>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</si>
  <si>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</si>
  <si>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</si>
  <si>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</si>
  <si>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</si>
  <si>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</si>
  <si>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</si>
  <si>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</si>
  <si>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</si>
  <si>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</si>
  <si>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</si>
  <si>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</si>
  <si>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</si>
  <si>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</si>
  <si>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</si>
  <si>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</si>
  <si>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</si>
  <si>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</si>
  <si>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</si>
  <si>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</si>
  <si>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</si>
  <si>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</si>
  <si>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</si>
  <si>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</si>
  <si>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</si>
  <si>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</si>
  <si>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</si>
  <si>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</si>
  <si>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</si>
  <si>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</si>
  <si>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</si>
  <si>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</si>
  <si>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</si>
  <si>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</si>
  <si>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</si>
  <si>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</si>
  <si>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</si>
  <si>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</si>
  <si>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</si>
  <si>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</si>
  <si>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</si>
  <si>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</si>
  <si>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</si>
  <si>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</si>
  <si>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</si>
  <si>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</si>
  <si>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</si>
  <si>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</si>
  <si>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</si>
  <si>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</si>
  <si>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</si>
  <si>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</si>
  <si>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</si>
  <si>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</si>
  <si>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</si>
  <si>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</si>
  <si>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</si>
  <si>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</si>
  <si>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</si>
  <si>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</si>
  <si>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</si>
  <si>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</si>
  <si>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</si>
  <si>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</si>
  <si>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</si>
  <si>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</si>
  <si>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</si>
  <si>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</si>
  <si>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</si>
  <si>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</si>
  <si>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</si>
  <si>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</si>
  <si>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</si>
  <si>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</si>
  <si>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</si>
  <si>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</si>
  <si>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</si>
  <si>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</si>
  <si>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</si>
  <si>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</si>
  <si>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</si>
  <si>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</si>
  <si>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</si>
  <si>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</si>
  <si>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</si>
  <si>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</si>
  <si>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</si>
  <si>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</si>
  <si>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</si>
  <si>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</si>
  <si>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</si>
  <si>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</si>
  <si>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</si>
  <si>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</si>
  <si>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</si>
  <si>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</si>
  <si>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</si>
  <si>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</si>
  <si>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</si>
  <si>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</si>
  <si>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</si>
  <si>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</si>
  <si>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</si>
  <si>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</si>
  <si>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</si>
  <si>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</si>
  <si>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</si>
  <si>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</si>
  <si>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</si>
  <si>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</si>
  <si>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</si>
  <si>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</si>
  <si>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</si>
  <si>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</si>
  <si>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</si>
  <si>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</si>
  <si>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</si>
  <si>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</si>
  <si>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</si>
  <si>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</si>
  <si>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</si>
  <si>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</si>
  <si>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</si>
  <si>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</si>
  <si>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</si>
  <si>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</si>
  <si>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</si>
  <si>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</si>
  <si>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</si>
  <si>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</si>
  <si>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</si>
  <si>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</si>
  <si>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</si>
  <si>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</si>
  <si>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</si>
  <si>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</si>
  <si>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</si>
  <si>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</si>
  <si>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</si>
  <si>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</si>
  <si>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</si>
  <si>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</si>
  <si>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</si>
  <si>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</si>
  <si>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</si>
  <si>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</si>
  <si>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</si>
  <si>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</si>
  <si>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</si>
  <si>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</si>
  <si>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</si>
  <si>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</si>
  <si>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</si>
  <si>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</si>
  <si>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</si>
  <si>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</si>
  <si>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</si>
  <si>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</si>
  <si>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</si>
  <si>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</si>
  <si>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</si>
  <si>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</si>
  <si>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</si>
  <si>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</si>
  <si>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</si>
  <si>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</si>
  <si>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</si>
  <si>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</si>
  <si>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</si>
  <si>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</si>
  <si>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</si>
  <si>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</si>
  <si>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</si>
  <si>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</si>
  <si>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</si>
  <si>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</si>
  <si>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</si>
  <si>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</si>
  <si>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</si>
  <si>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</si>
  <si>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</si>
  <si>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</si>
  <si>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</si>
  <si>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</si>
  <si>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</si>
  <si>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</si>
  <si>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</si>
  <si>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</si>
  <si>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</si>
  <si>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</si>
  <si>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</si>
  <si>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</si>
  <si>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</si>
  <si>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</si>
  <si>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</si>
  <si>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</si>
  <si>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</si>
  <si>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</si>
  <si>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</si>
  <si>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</si>
  <si>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</si>
  <si>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</si>
  <si>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</si>
  <si>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</si>
  <si>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</si>
  <si>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</si>
  <si>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</si>
  <si>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</si>
  <si>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</si>
  <si>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</si>
  <si>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</si>
  <si>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</si>
  <si>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</si>
  <si>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</si>
  <si>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</si>
  <si>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</si>
  <si>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</si>
  <si>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</si>
  <si>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</si>
  <si>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</si>
  <si>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</si>
  <si>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</si>
  <si>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</si>
  <si>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</si>
  <si>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</si>
  <si>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</si>
  <si>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</si>
  <si>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</si>
  <si>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</si>
  <si>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</si>
  <si>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</si>
  <si>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</si>
  <si>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</si>
  <si>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</si>
  <si>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</si>
  <si>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</si>
  <si>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</si>
  <si>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</si>
  <si>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</si>
  <si>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</si>
  <si>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</si>
  <si>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</si>
  <si>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</si>
  <si>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</si>
  <si>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</si>
  <si>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</si>
  <si>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</si>
  <si>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</si>
  <si>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</si>
  <si>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</si>
  <si>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</si>
  <si>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</si>
  <si>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</si>
  <si>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</si>
  <si>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</si>
  <si>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</si>
  <si>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</si>
  <si>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</si>
  <si>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</si>
  <si>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</si>
  <si>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</si>
  <si>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</si>
  <si>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</si>
  <si>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</si>
  <si>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</si>
  <si>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</si>
  <si>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</si>
  <si>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</si>
  <si>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</si>
  <si>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</si>
  <si>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</si>
  <si>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</si>
  <si>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</si>
  <si>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</si>
  <si>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</si>
  <si>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</si>
  <si>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</si>
  <si>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</si>
  <si>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</si>
  <si>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</si>
  <si>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</si>
  <si>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</si>
  <si>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</si>
  <si>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</si>
  <si>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</si>
  <si>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</si>
  <si>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</si>
  <si>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</si>
  <si>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</si>
  <si>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</si>
  <si>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</si>
  <si>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</si>
  <si>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</si>
  <si>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</si>
  <si>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</si>
  <si>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</si>
  <si>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</si>
  <si>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</si>
  <si>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</si>
  <si>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</si>
  <si>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</si>
  <si>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</si>
  <si>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</si>
  <si>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</si>
  <si>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</si>
  <si>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</si>
  <si>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</si>
  <si>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</si>
  <si>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</si>
  <si>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</si>
  <si>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</si>
  <si>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</si>
  <si>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</si>
  <si>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</si>
  <si>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</si>
  <si>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</si>
  <si>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</si>
  <si>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</si>
  <si>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</si>
  <si>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</si>
  <si>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</si>
  <si>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</si>
  <si>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</si>
  <si>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</si>
  <si>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</si>
  <si>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</si>
  <si>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</si>
  <si>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</si>
  <si>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</si>
  <si>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</si>
  <si>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</si>
  <si>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</si>
  <si>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</si>
  <si>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</si>
  <si>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</si>
  <si>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</si>
  <si>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</si>
  <si>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</si>
  <si>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</si>
  <si>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</si>
  <si>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</si>
  <si>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</si>
  <si>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</si>
  <si>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</si>
  <si>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</si>
  <si>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</si>
  <si>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</si>
  <si>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</si>
  <si>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</si>
  <si>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</si>
  <si>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</si>
  <si>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</si>
  <si>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</si>
  <si>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</si>
  <si>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</si>
  <si>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</si>
  <si>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</si>
  <si>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</si>
  <si>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</si>
  <si>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</si>
  <si>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</si>
  <si>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</si>
  <si>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</si>
  <si>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</si>
  <si>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</si>
  <si>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</si>
  <si>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</si>
  <si>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</si>
  <si>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</si>
  <si>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</si>
  <si>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</si>
  <si>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</si>
  <si>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</si>
  <si>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</si>
  <si>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</si>
  <si>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</si>
  <si>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</si>
  <si>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</si>
  <si>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</si>
  <si>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</si>
  <si>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</si>
  <si>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</si>
  <si>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</si>
  <si>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</si>
  <si>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</si>
  <si>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</si>
  <si>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</si>
  <si>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</si>
  <si>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</si>
  <si>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</si>
  <si>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</si>
  <si>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</si>
  <si>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</si>
  <si>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</si>
  <si>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</si>
  <si>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</si>
  <si>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</si>
  <si>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</si>
  <si>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</si>
  <si>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</si>
  <si>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</si>
  <si>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</si>
  <si>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</si>
  <si>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</si>
  <si>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</si>
  <si>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</si>
  <si>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</si>
  <si>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</si>
  <si>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</si>
  <si>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</si>
  <si>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</si>
  <si>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</si>
  <si>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</si>
  <si>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</si>
  <si>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</si>
  <si>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</si>
  <si>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</si>
  <si>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</si>
  <si>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</si>
  <si>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</si>
  <si>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</si>
  <si>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</si>
  <si>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</si>
  <si>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</si>
  <si>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</si>
  <si>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</si>
  <si>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</si>
  <si>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</si>
  <si>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</si>
  <si>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</si>
  <si>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</si>
  <si>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</si>
  <si>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</si>
  <si>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</si>
  <si>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</si>
  <si>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</si>
  <si>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</si>
  <si>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</si>
  <si>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</si>
  <si>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</si>
  <si>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</si>
  <si>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</si>
  <si>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</si>
  <si>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</si>
  <si>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</si>
  <si>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</si>
  <si>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</si>
  <si>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</si>
  <si>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</si>
  <si>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</si>
  <si>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</si>
  <si>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</si>
  <si>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</si>
  <si>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</si>
  <si>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</si>
  <si>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</si>
  <si>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</si>
  <si>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</si>
  <si>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</si>
  <si>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</si>
  <si>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</si>
  <si>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</si>
  <si>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</si>
  <si>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</si>
  <si>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</si>
  <si>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</si>
  <si>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</si>
  <si>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</si>
  <si>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</si>
  <si>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</si>
  <si>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</si>
  <si>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</si>
  <si>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</si>
  <si>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</si>
  <si>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</si>
  <si>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</si>
  <si>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</si>
  <si>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</si>
  <si>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</si>
  <si>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</si>
  <si>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</si>
  <si>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</si>
  <si>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</si>
  <si>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</si>
  <si>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</si>
  <si>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</si>
  <si>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</si>
  <si>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</si>
  <si>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</si>
  <si>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</si>
  <si>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</si>
  <si>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</si>
  <si>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</si>
  <si>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</si>
  <si>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</si>
  <si>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</si>
  <si>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</si>
  <si>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</si>
  <si>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</si>
  <si>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</si>
  <si>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</si>
  <si>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</si>
  <si>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</si>
  <si>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</si>
  <si>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</si>
  <si>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</si>
  <si>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</si>
  <si>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</si>
  <si>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</si>
  <si>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</si>
  <si>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</si>
  <si>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</si>
  <si>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</si>
  <si>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</si>
  <si>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</si>
  <si>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</si>
  <si>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</si>
  <si>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</si>
  <si>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</si>
  <si>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</si>
  <si>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</si>
  <si>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</si>
  <si>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</si>
  <si>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</si>
  <si>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</si>
  <si>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</si>
  <si>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</si>
  <si>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</si>
  <si>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</si>
  <si>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</si>
  <si>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</si>
  <si>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</si>
  <si>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</si>
  <si>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</si>
  <si>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</si>
  <si>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</si>
  <si>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</si>
  <si>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</si>
  <si>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</si>
  <si>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</si>
  <si>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</si>
  <si>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</si>
  <si>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</si>
  <si>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</si>
  <si>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</si>
  <si>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</si>
  <si>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</si>
  <si>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</si>
  <si>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</si>
  <si>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</si>
  <si>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</si>
  <si>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</si>
  <si>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</si>
  <si>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</si>
  <si>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</si>
  <si>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</si>
  <si>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</si>
  <si>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</si>
  <si>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</si>
  <si>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</si>
  <si>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</si>
  <si>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</si>
  <si>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</si>
  <si>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</si>
  <si>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</si>
  <si>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</si>
  <si>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</si>
  <si>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</si>
  <si>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</si>
  <si>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</si>
  <si>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</si>
  <si>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</si>
  <si>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</si>
  <si>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</si>
  <si>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</si>
  <si>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</si>
  <si>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</si>
  <si>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</si>
  <si>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</si>
  <si>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</si>
  <si>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</si>
  <si>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</si>
  <si>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</si>
  <si>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</si>
  <si>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</si>
  <si>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</si>
  <si>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</si>
  <si>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</si>
  <si>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</si>
  <si>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</si>
  <si>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</si>
  <si>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</si>
  <si>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</si>
  <si>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</si>
  <si>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</si>
  <si>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</si>
  <si>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</si>
  <si>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</si>
  <si>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</si>
  <si>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</si>
  <si>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</si>
  <si>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</si>
  <si>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</si>
  <si>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</si>
  <si>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</si>
  <si>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</si>
  <si>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</si>
  <si>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</si>
  <si>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</si>
  <si>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</si>
  <si>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</si>
  <si>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</si>
  <si>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</si>
  <si>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</si>
  <si>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</si>
  <si>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</si>
  <si>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</si>
  <si>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</si>
  <si>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</si>
  <si>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</si>
  <si>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</si>
  <si>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</si>
  <si>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</si>
  <si>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</si>
  <si>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</si>
  <si>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</si>
  <si>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</si>
  <si>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</si>
  <si>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</si>
  <si>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</si>
  <si>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</si>
  <si>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</si>
  <si>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</si>
  <si>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</si>
  <si>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</si>
  <si>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</si>
  <si>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</si>
  <si>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</si>
  <si>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</si>
  <si>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</si>
  <si>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</si>
  <si>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</si>
  <si>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</si>
  <si>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</si>
  <si>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</si>
  <si>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</si>
  <si>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</si>
  <si>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</si>
  <si>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</si>
  <si>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</si>
  <si>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</si>
  <si>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</si>
  <si>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</si>
  <si>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</si>
  <si>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</si>
  <si>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</si>
  <si>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</si>
  <si>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</si>
  <si>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</si>
  <si>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</si>
  <si>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</si>
  <si>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</si>
  <si>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</si>
  <si>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</si>
  <si>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</si>
  <si>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</si>
  <si>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</si>
  <si>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</si>
  <si>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</si>
  <si>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</si>
  <si>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</si>
  <si>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</si>
  <si>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</si>
  <si>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</si>
  <si>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</si>
  <si>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</si>
  <si>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</si>
  <si>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</si>
  <si>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</si>
  <si>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</si>
  <si>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</si>
  <si>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</si>
  <si>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</si>
  <si>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</si>
  <si>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</si>
  <si>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</si>
  <si>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</si>
  <si>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</si>
  <si>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</si>
  <si>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</si>
  <si>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</si>
  <si>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</si>
  <si>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</si>
  <si>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</si>
  <si>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</si>
  <si>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</si>
  <si>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</si>
  <si>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</si>
  <si>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</si>
  <si>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</si>
  <si>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</si>
  <si>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</si>
  <si>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</si>
  <si>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</si>
  <si>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</si>
  <si>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</si>
  <si>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</si>
  <si>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</si>
  <si>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</si>
  <si>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</si>
  <si>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</si>
  <si>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</si>
  <si>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</si>
  <si>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</si>
  <si>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</si>
  <si>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</si>
  <si>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</si>
  <si>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</si>
  <si>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</si>
  <si>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</si>
  <si>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</si>
  <si>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</si>
  <si>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</si>
  <si>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</si>
  <si>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</si>
  <si>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</si>
  <si>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</si>
  <si>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</si>
  <si>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</si>
  <si>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</si>
  <si>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</si>
  <si>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</si>
  <si>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</si>
  <si>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</si>
  <si>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</si>
  <si>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</si>
  <si>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</si>
  <si>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</si>
  <si>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</si>
  <si>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</si>
  <si>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</si>
  <si>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</si>
  <si>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</si>
  <si>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</si>
  <si>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</si>
  <si>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</si>
  <si>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</si>
  <si>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</si>
  <si>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</si>
  <si>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</si>
  <si>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</si>
  <si>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</si>
  <si>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</si>
  <si>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</si>
  <si>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</si>
  <si>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</si>
  <si>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</si>
  <si>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</si>
  <si>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</si>
  <si>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</si>
  <si>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</si>
  <si>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</si>
  <si>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</si>
  <si>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</si>
  <si>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</si>
  <si>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</si>
  <si>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</si>
  <si>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</si>
  <si>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</si>
  <si>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</si>
  <si>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</si>
  <si>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</si>
  <si>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</si>
  <si>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</si>
  <si>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</si>
  <si>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</si>
  <si>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</si>
  <si>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</si>
  <si>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</si>
  <si>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</si>
  <si>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</si>
  <si>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</si>
  <si>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</si>
  <si>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</si>
  <si>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</si>
  <si>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</si>
  <si>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</si>
  <si>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</si>
  <si>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</si>
  <si>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</si>
  <si>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</si>
  <si>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</si>
  <si>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</si>
  <si>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</si>
  <si>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</si>
  <si>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</si>
  <si>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</si>
  <si>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</si>
  <si>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</si>
  <si>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</si>
  <si>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</si>
  <si>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</si>
  <si>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</si>
  <si>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</si>
  <si>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</si>
  <si>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</si>
  <si>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</si>
  <si>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</si>
  <si>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</si>
  <si>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</si>
  <si>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</si>
  <si>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</si>
  <si>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</si>
  <si>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</si>
  <si>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</si>
  <si>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</si>
  <si>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</si>
  <si>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</si>
  <si>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</si>
  <si>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</si>
  <si>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</si>
  <si>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</si>
  <si>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</si>
  <si>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</si>
  <si>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</si>
  <si>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</si>
  <si>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</si>
  <si>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</si>
  <si>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</si>
  <si>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</si>
  <si>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</si>
  <si>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</si>
  <si>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</si>
  <si>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</si>
  <si>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</si>
  <si>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</si>
  <si>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</si>
  <si>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</si>
  <si>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</si>
  <si>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</si>
  <si>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</si>
  <si>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</si>
  <si>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</si>
  <si>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</si>
  <si>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</si>
  <si>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</si>
  <si>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</si>
  <si>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</si>
  <si>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</si>
  <si>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</si>
  <si>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</si>
  <si>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</si>
  <si>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</si>
  <si>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</si>
  <si>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</si>
  <si>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</si>
  <si>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</si>
  <si>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</si>
  <si>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</si>
  <si>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</si>
  <si>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</si>
  <si>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</si>
  <si>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</si>
  <si>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</si>
  <si>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</si>
  <si>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</si>
  <si>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</si>
  <si>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</si>
  <si>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</si>
  <si>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</si>
  <si>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</si>
  <si>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</si>
  <si>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</si>
  <si>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</si>
  <si>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</si>
  <si>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</si>
  <si>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</si>
  <si>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</si>
  <si>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</si>
  <si>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</si>
  <si>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</si>
  <si>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</si>
  <si>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</si>
  <si>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</si>
  <si>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</si>
  <si>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</si>
  <si>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</si>
  <si>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</si>
  <si>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</si>
  <si>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</si>
  <si>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</si>
  <si>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</si>
  <si>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</si>
  <si>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</si>
  <si>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</si>
  <si>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</si>
  <si>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</si>
  <si>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</si>
  <si>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</si>
  <si>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</si>
  <si>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</si>
  <si>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</si>
  <si>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</si>
  <si>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</si>
  <si>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</si>
  <si>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</si>
  <si>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</si>
  <si>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</si>
  <si>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</si>
  <si>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</si>
  <si>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</si>
  <si>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</si>
  <si>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</si>
  <si>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</si>
  <si>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</si>
  <si>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</si>
  <si>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</si>
  <si>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</si>
  <si>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</si>
  <si>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</si>
  <si>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</si>
  <si>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</si>
  <si>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</si>
  <si>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</si>
  <si>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</si>
  <si>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</si>
  <si>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</si>
  <si>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</si>
  <si>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</si>
  <si>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</si>
  <si>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</si>
  <si>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</si>
  <si>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</si>
  <si>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</si>
  <si>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</si>
  <si>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</si>
  <si>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</si>
  <si>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</si>
  <si>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</si>
  <si>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</si>
  <si>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</si>
  <si>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</si>
  <si>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</si>
  <si>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</si>
  <si>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</si>
  <si>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</si>
  <si>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</si>
  <si>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</si>
  <si>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</si>
  <si>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</si>
  <si>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</si>
  <si>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</si>
  <si>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</si>
  <si>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</si>
  <si>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</si>
  <si>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</si>
  <si>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</si>
  <si>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</si>
  <si>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</si>
  <si>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</si>
  <si>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</si>
  <si>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</si>
  <si>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</si>
  <si>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</si>
  <si>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</si>
  <si>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</si>
  <si>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</si>
  <si>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</si>
  <si>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</si>
  <si>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</si>
  <si>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</si>
  <si>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</si>
  <si>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</si>
  <si>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</si>
  <si>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</si>
  <si>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</si>
  <si>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</si>
  <si>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</si>
  <si>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</si>
  <si>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</si>
  <si>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</si>
  <si>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</si>
  <si>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</si>
  <si>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</si>
  <si>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</si>
  <si>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</si>
  <si>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</si>
  <si>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</si>
  <si>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</si>
  <si>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</si>
  <si>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</si>
  <si>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</si>
  <si>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</si>
  <si>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</si>
  <si>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</si>
  <si>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</si>
  <si>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</si>
  <si>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</si>
  <si>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</si>
  <si>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</si>
  <si>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</si>
  <si>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</si>
  <si>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</si>
  <si>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</si>
  <si>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</si>
  <si>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</si>
  <si>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</si>
  <si>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</si>
  <si>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</si>
  <si>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</si>
  <si>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</si>
  <si>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</si>
  <si>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</si>
  <si>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</si>
  <si>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</si>
  <si>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</si>
  <si>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</si>
  <si>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</si>
  <si>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</si>
  <si>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</si>
  <si>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</si>
  <si>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</si>
  <si>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</si>
  <si>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</si>
  <si>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</si>
  <si>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</si>
  <si>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</si>
  <si>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</si>
  <si>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</si>
  <si>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</si>
  <si>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</si>
  <si>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</si>
  <si>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</si>
  <si>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</si>
  <si>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</si>
  <si>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</si>
  <si>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</si>
  <si>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</si>
  <si>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</si>
  <si>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</si>
  <si>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</si>
  <si>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</si>
  <si>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</si>
  <si>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</si>
  <si>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</si>
  <si>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</si>
  <si>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</si>
  <si>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</si>
  <si>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</si>
  <si>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</si>
  <si>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</si>
  <si>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</si>
  <si>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</si>
  <si>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</si>
  <si>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</si>
  <si>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</si>
  <si>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</si>
  <si>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</si>
  <si>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</si>
  <si>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</si>
  <si>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</si>
  <si>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</si>
  <si>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</si>
  <si>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</si>
  <si>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</si>
  <si>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</si>
  <si>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</si>
  <si>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</si>
  <si>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</si>
  <si>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</si>
  <si>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</si>
  <si>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</si>
  <si>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</si>
  <si>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</si>
  <si>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</si>
  <si>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</si>
  <si>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</si>
  <si>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</si>
  <si>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</si>
  <si>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</si>
  <si>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</si>
  <si>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</si>
  <si>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</si>
  <si>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</si>
  <si>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</si>
  <si>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</si>
  <si>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</si>
  <si>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</si>
  <si>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</si>
  <si>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</si>
  <si>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</si>
  <si>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</si>
  <si>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</si>
  <si>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</si>
  <si>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</si>
  <si>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</si>
  <si>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</si>
  <si>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</si>
  <si>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</si>
  <si>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</si>
  <si>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</si>
  <si>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</si>
  <si>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</si>
  <si>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</si>
  <si>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</si>
  <si>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</si>
  <si>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</si>
  <si>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</si>
  <si>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</si>
  <si>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</si>
  <si>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</si>
  <si>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</si>
  <si>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</si>
  <si>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</si>
  <si>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</si>
  <si>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</si>
  <si>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</si>
  <si>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</si>
  <si>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</si>
  <si>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</si>
  <si>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</si>
  <si>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</si>
  <si>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</si>
  <si>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</si>
  <si>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</si>
  <si>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</si>
  <si>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</si>
  <si>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</si>
  <si>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</si>
  <si>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</si>
  <si>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</si>
  <si>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</si>
  <si>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</si>
  <si>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</si>
  <si>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</si>
  <si>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</si>
  <si>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</si>
  <si>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</si>
  <si>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</si>
  <si>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</si>
  <si>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</si>
  <si>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</si>
  <si>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</si>
  <si>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</si>
  <si>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</si>
  <si>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</si>
  <si>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</si>
  <si>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</si>
  <si>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</si>
  <si>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</si>
  <si>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</si>
  <si>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</si>
  <si>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</si>
  <si>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</si>
  <si>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</si>
  <si>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</si>
  <si>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</si>
  <si>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</si>
  <si>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</si>
  <si>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</si>
  <si>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</si>
  <si>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</si>
  <si>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</si>
  <si>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</si>
  <si>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</si>
  <si>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</si>
  <si>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</si>
  <si>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</si>
  <si>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</si>
  <si>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</si>
  <si>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</si>
  <si>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</si>
  <si>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</si>
  <si>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</si>
  <si>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</si>
  <si>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</si>
  <si>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</si>
  <si>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</si>
  <si>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</si>
  <si>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</si>
  <si>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</si>
  <si>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</si>
  <si>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</si>
  <si>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</si>
  <si>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</si>
  <si>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</si>
  <si>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</si>
  <si>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</si>
  <si>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</si>
  <si>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</si>
  <si>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</si>
  <si>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</si>
  <si>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</si>
  <si>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</si>
  <si>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</si>
  <si>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</si>
  <si>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</si>
  <si>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</si>
  <si>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</si>
  <si>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</si>
  <si>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</si>
  <si>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</si>
  <si>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</si>
  <si>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</si>
  <si>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</si>
  <si>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</si>
  <si>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</si>
  <si>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</si>
  <si>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</si>
  <si>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</si>
  <si>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</si>
  <si>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</si>
  <si>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</si>
  <si>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</si>
  <si>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</si>
  <si>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</si>
  <si>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</si>
  <si>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</si>
  <si>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</si>
  <si>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</si>
  <si>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</si>
  <si>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</si>
  <si>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</si>
  <si>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</si>
  <si>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</si>
  <si>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</si>
  <si>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</si>
  <si>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</si>
  <si>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</si>
  <si>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</si>
  <si>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</si>
  <si>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</si>
  <si>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</si>
  <si>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</si>
  <si>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</si>
  <si>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</si>
  <si>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</si>
  <si>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</si>
  <si>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</si>
  <si>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</si>
  <si>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</si>
  <si>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</si>
  <si>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</si>
  <si>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</si>
  <si>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</si>
  <si>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</si>
  <si>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</si>
  <si>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</si>
  <si>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</si>
  <si>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</si>
  <si>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</si>
  <si>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</si>
  <si>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</si>
  <si>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</si>
  <si>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</si>
  <si>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</si>
  <si>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</si>
  <si>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</si>
  <si>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</si>
  <si>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</si>
  <si>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</si>
  <si>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</si>
  <si>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</si>
  <si>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</si>
  <si>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</si>
  <si>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</si>
  <si>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</si>
  <si>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</si>
  <si>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</si>
  <si>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</si>
  <si>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</si>
  <si>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</si>
  <si>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</si>
  <si>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</si>
  <si>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</si>
  <si>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</si>
  <si>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</si>
  <si>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</si>
  <si>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</si>
  <si>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</si>
  <si>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</si>
  <si>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</si>
  <si>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</si>
  <si>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</si>
  <si>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</si>
  <si>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</si>
  <si>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</si>
  <si>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</si>
  <si>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</si>
  <si>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</si>
  <si>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</si>
  <si>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</si>
  <si>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</si>
  <si>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</si>
  <si>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</si>
  <si>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</si>
  <si>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</si>
  <si>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</si>
  <si>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</si>
  <si>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</si>
  <si>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</si>
  <si>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</si>
  <si>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</si>
  <si>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</si>
  <si>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</si>
  <si>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</si>
  <si>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</si>
  <si>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</si>
  <si>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</si>
  <si>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</si>
  <si>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</si>
  <si>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</si>
  <si>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</si>
  <si>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</si>
  <si>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</si>
  <si>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</si>
  <si>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</si>
  <si>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</si>
  <si>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</si>
  <si>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</si>
  <si>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</si>
  <si>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</si>
  <si>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</si>
  <si>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</si>
  <si>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</si>
  <si>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</si>
  <si>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</si>
  <si>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</si>
  <si>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</si>
  <si>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</si>
  <si>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</si>
  <si>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</si>
  <si>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</si>
  <si>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</si>
  <si>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</si>
  <si>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</si>
  <si>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</si>
  <si>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</si>
  <si>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</si>
  <si>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</si>
  <si>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</si>
  <si>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</si>
  <si>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</si>
  <si>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</si>
  <si>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</si>
  <si>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</si>
  <si>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</si>
  <si>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</si>
  <si>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</si>
  <si>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</si>
  <si>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</si>
  <si>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</si>
  <si>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</si>
  <si>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</si>
  <si>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</si>
  <si>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</si>
  <si>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</si>
  <si>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</si>
  <si>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</si>
  <si>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</si>
  <si>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</si>
  <si>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</si>
  <si>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</si>
  <si>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</si>
  <si>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</si>
  <si>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</si>
  <si>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</si>
  <si>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</si>
  <si>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</si>
  <si>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</si>
  <si>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</si>
  <si>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</si>
  <si>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</si>
  <si>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</si>
  <si>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</si>
  <si>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</si>
  <si>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</si>
  <si>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</si>
  <si>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</si>
  <si>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</si>
  <si>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</si>
  <si>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</si>
  <si>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</si>
  <si>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</si>
  <si>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</si>
  <si>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</si>
  <si>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</si>
  <si>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</si>
  <si>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</si>
  <si>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</si>
  <si>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</si>
  <si>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</si>
  <si>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</si>
  <si>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</si>
  <si>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</si>
  <si>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</si>
  <si>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</si>
  <si>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</si>
  <si>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</si>
  <si>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</si>
  <si>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</si>
  <si>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</si>
  <si>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</si>
  <si>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</si>
  <si>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</si>
  <si>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</si>
  <si>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</si>
  <si>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</si>
  <si>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</si>
  <si>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</si>
  <si>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</si>
  <si>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</si>
  <si>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</si>
  <si>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</si>
  <si>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</si>
  <si>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</si>
  <si>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</si>
  <si>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</si>
  <si>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</si>
  <si>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</si>
  <si>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</si>
  <si>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</si>
  <si>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</si>
  <si>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</si>
  <si>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</si>
  <si>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</si>
  <si>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</si>
  <si>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</si>
  <si>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</si>
  <si>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</si>
  <si>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</si>
  <si>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</si>
  <si>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</si>
  <si>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</si>
  <si>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</si>
  <si>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</si>
  <si>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</si>
  <si>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</si>
  <si>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</si>
  <si>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</si>
  <si>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</si>
  <si>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</si>
  <si>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</si>
  <si>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</si>
  <si>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</si>
  <si>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</si>
  <si>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</si>
  <si>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</si>
  <si>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</si>
  <si>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</si>
  <si>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</si>
  <si>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</si>
  <si>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</si>
  <si>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</si>
  <si>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</si>
  <si>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</si>
  <si>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</si>
  <si>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</si>
  <si>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</si>
  <si>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</si>
  <si>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</si>
  <si>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</si>
  <si>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</si>
  <si>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</si>
  <si>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</si>
  <si>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</si>
  <si>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</si>
  <si>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</si>
  <si>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</si>
  <si>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</si>
  <si>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</si>
  <si>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</si>
  <si>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</si>
  <si>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</si>
  <si>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</si>
  <si>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</si>
  <si>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</si>
  <si>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</si>
  <si>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</si>
  <si>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</si>
  <si>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</si>
  <si>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</si>
  <si>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</si>
  <si>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</si>
  <si>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</si>
  <si>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</si>
  <si>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</si>
  <si>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</si>
  <si>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</si>
  <si>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</si>
  <si>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</si>
  <si>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</si>
  <si>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</si>
  <si>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</si>
  <si>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</si>
  <si>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</si>
  <si>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</si>
  <si>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</si>
  <si>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</si>
  <si>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</si>
  <si>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</si>
  <si>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</si>
  <si>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</si>
  <si>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</si>
  <si>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</si>
  <si>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</si>
  <si>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</si>
  <si>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</si>
  <si>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</si>
  <si>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</si>
  <si>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</si>
  <si>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</si>
  <si>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</si>
  <si>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</si>
  <si>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</si>
  <si>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</si>
  <si>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</si>
  <si>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</si>
  <si>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</si>
  <si>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</si>
  <si>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</si>
  <si>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</si>
  <si>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</si>
  <si>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</si>
  <si>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</si>
  <si>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</si>
  <si>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</si>
  <si>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</si>
  <si>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</si>
  <si>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</si>
  <si>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</si>
  <si>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</si>
  <si>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</si>
  <si>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</si>
  <si>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</si>
  <si>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</si>
  <si>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</si>
  <si>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</si>
  <si>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</si>
  <si>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</si>
  <si>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</si>
  <si>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</si>
  <si>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</si>
  <si>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</si>
  <si>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</si>
  <si>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</si>
  <si>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</si>
  <si>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</si>
  <si>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</si>
  <si>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</si>
  <si>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</si>
  <si>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</si>
  <si>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</si>
  <si>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</si>
  <si>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</si>
  <si>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</si>
  <si>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</si>
  <si>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</si>
  <si>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</si>
  <si>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</si>
  <si>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</si>
  <si>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</si>
  <si>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</si>
  <si>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</si>
  <si>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</si>
  <si>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</si>
  <si>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</si>
  <si>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</si>
  <si>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</si>
  <si>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</si>
  <si>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</si>
  <si>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</si>
  <si>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</si>
  <si>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</si>
  <si>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</si>
  <si>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</si>
  <si>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</si>
  <si>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</si>
  <si>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</si>
  <si>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</si>
  <si>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</si>
  <si>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</si>
  <si>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</si>
  <si>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</si>
  <si>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</si>
  <si>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</si>
  <si>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</si>
  <si>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</si>
  <si>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</si>
  <si>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</si>
  <si>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</si>
  <si>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</si>
  <si>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</si>
  <si>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</si>
  <si>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</si>
  <si>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</si>
  <si>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</si>
  <si>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</si>
  <si>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</si>
  <si>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</si>
  <si>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</si>
  <si>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</si>
  <si>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</si>
  <si>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</si>
  <si>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</si>
  <si>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</si>
  <si>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</si>
  <si>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</si>
  <si>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</si>
  <si>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</si>
  <si>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</si>
  <si>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</si>
  <si>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</si>
  <si>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</si>
  <si>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</si>
  <si>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</si>
  <si>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</si>
  <si>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</si>
  <si>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</si>
  <si>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</si>
  <si>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</si>
  <si>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</si>
  <si>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</si>
  <si>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</si>
  <si>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</si>
  <si>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</si>
  <si>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</si>
  <si>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</si>
  <si>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</si>
  <si>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</si>
  <si>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</si>
  <si>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</si>
  <si>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</si>
  <si>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</si>
  <si>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</si>
  <si>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</si>
  <si>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</si>
  <si>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</si>
  <si>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</si>
  <si>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</si>
  <si>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</si>
  <si>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</si>
  <si>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</si>
  <si>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</si>
  <si>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</si>
  <si>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</si>
  <si>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</si>
  <si>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</si>
  <si>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</si>
  <si>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</si>
  <si>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</si>
  <si>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</si>
  <si>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</si>
  <si>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</si>
  <si>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</si>
  <si>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</si>
  <si>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</si>
  <si>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</si>
  <si>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</si>
  <si>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</si>
  <si>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</si>
  <si>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</si>
  <si>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</si>
  <si>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</si>
  <si>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</si>
  <si>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</si>
  <si>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</si>
  <si>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</si>
  <si>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</si>
  <si>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</si>
  <si>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</si>
  <si>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</si>
  <si>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</si>
  <si>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</si>
  <si>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</si>
  <si>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</si>
  <si>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</si>
  <si>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</si>
  <si>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</si>
  <si>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</si>
  <si>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</si>
  <si>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</si>
  <si>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</si>
  <si>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</si>
  <si>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</si>
  <si>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</si>
  <si>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</si>
  <si>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</si>
  <si>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</si>
  <si>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</si>
  <si>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</si>
  <si>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</si>
  <si>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</si>
  <si>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</si>
  <si>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</si>
  <si>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</si>
  <si>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</si>
  <si>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</si>
  <si>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</si>
  <si>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</si>
  <si>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</si>
  <si>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</si>
  <si>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</si>
  <si>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</si>
  <si>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</si>
  <si>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</si>
  <si>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</si>
  <si>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</si>
  <si>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</si>
  <si>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</si>
  <si>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</si>
  <si>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</si>
  <si>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</si>
  <si>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</si>
  <si>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</si>
  <si>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</si>
  <si>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</si>
  <si>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</si>
  <si>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</si>
  <si>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</si>
  <si>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</si>
  <si>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</si>
  <si>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</si>
  <si>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</si>
  <si>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</si>
  <si>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</si>
  <si>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</si>
  <si>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</si>
  <si>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</si>
  <si>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</si>
  <si>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</si>
  <si>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</si>
  <si>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</si>
  <si>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</si>
  <si>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</si>
  <si>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</si>
  <si>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</si>
  <si>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</si>
  <si>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</si>
  <si>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</si>
  <si>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</si>
  <si>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</si>
  <si>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</si>
  <si>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</si>
  <si>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</si>
  <si>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</si>
  <si>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</si>
  <si>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</si>
  <si>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</si>
  <si>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</si>
  <si>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</si>
  <si>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</si>
  <si>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</si>
  <si>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</si>
  <si>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</si>
  <si>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</si>
  <si>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</si>
  <si>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</si>
  <si>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</si>
  <si>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</si>
  <si>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</si>
  <si>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</si>
  <si>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</si>
  <si>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</si>
  <si>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</si>
  <si>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</si>
  <si>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</si>
  <si>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</si>
  <si>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</si>
  <si>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</si>
  <si>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</si>
  <si>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</si>
  <si>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</si>
  <si>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</si>
  <si>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</si>
  <si>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</si>
  <si>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</si>
  <si>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</si>
  <si>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</si>
  <si>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</si>
  <si>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</si>
  <si>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</si>
  <si>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</si>
  <si>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</si>
  <si>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</si>
  <si>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</si>
  <si>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</si>
  <si>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</si>
  <si>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</si>
  <si>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</si>
  <si>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</si>
  <si>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</si>
  <si>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</si>
  <si>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</si>
  <si>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</si>
  <si>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</si>
  <si>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</si>
  <si>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</si>
  <si>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</si>
  <si>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</si>
  <si>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</si>
  <si>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</si>
  <si>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</si>
  <si>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</si>
  <si>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</si>
  <si>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</si>
  <si>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</si>
  <si>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</si>
  <si>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</si>
  <si>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</si>
  <si>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</si>
  <si>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</si>
  <si>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</si>
  <si>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</si>
  <si>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</si>
  <si>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</si>
  <si>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</si>
  <si>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</si>
  <si>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</si>
  <si>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</si>
  <si>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</si>
  <si>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</si>
  <si>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</si>
  <si>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</si>
  <si>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</si>
  <si>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</si>
  <si>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</si>
  <si>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</si>
  <si>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</si>
  <si>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</si>
  <si>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</si>
  <si>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</si>
  <si>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</si>
  <si>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</si>
  <si>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</si>
  <si>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</si>
  <si>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</si>
  <si>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</si>
  <si>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</si>
  <si>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</si>
  <si>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</si>
  <si>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</si>
  <si>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</si>
  <si>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</si>
  <si>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</si>
  <si>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</si>
  <si>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</si>
  <si>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</si>
  <si>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</si>
  <si>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</si>
  <si>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</si>
  <si>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</si>
  <si>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</si>
  <si>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</si>
  <si>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</si>
  <si>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</si>
  <si>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</si>
  <si>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</si>
  <si>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</si>
  <si>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</si>
  <si>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</si>
  <si>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</si>
  <si>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</si>
  <si>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</si>
  <si>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</si>
  <si>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</si>
  <si>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</si>
  <si>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</si>
  <si>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</si>
  <si>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</si>
  <si>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</si>
  <si>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</si>
  <si>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</si>
  <si>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</si>
  <si>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</si>
  <si>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</si>
  <si>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</si>
  <si>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</si>
  <si>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</si>
  <si>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</si>
  <si>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</si>
  <si>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</si>
  <si>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</si>
  <si>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</si>
  <si>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</si>
  <si>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</si>
  <si>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</si>
  <si>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</si>
  <si>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</si>
  <si>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</si>
  <si>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</si>
  <si>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</si>
  <si>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</si>
  <si>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</si>
  <si>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</si>
  <si>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</si>
  <si>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</si>
  <si>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</si>
  <si>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</si>
  <si>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</si>
  <si>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</si>
  <si>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</si>
  <si>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</si>
  <si>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</si>
  <si>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</si>
  <si>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</si>
  <si>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</si>
  <si>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</si>
  <si>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</si>
  <si>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</si>
  <si>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</si>
  <si>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</si>
  <si>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</si>
  <si>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</si>
  <si>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</si>
  <si>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</si>
  <si>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</si>
  <si>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</si>
  <si>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</si>
  <si>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</si>
  <si>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</si>
  <si>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</si>
  <si>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</si>
  <si>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</si>
  <si>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</si>
  <si>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</si>
  <si>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</si>
  <si>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</si>
  <si>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</si>
  <si>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</si>
  <si>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</si>
  <si>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</si>
  <si>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</si>
  <si>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</si>
  <si>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</si>
  <si>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</si>
  <si>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</si>
  <si>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</si>
  <si>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</si>
  <si>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</si>
  <si>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</si>
  <si>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</si>
  <si>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</si>
  <si>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</si>
  <si>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</si>
  <si>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</si>
  <si>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</si>
  <si>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</si>
  <si>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</si>
  <si>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</si>
  <si>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</si>
  <si>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</si>
  <si>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</si>
  <si>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</si>
  <si>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</si>
  <si>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</si>
  <si>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</si>
  <si>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</si>
  <si>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</si>
  <si>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</si>
  <si>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</si>
  <si>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</si>
  <si>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</si>
  <si>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</si>
  <si>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</si>
  <si>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</si>
  <si>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</si>
  <si>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</si>
  <si>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</si>
  <si>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</si>
  <si>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</si>
  <si>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</si>
  <si>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</si>
  <si>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</si>
  <si>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</si>
  <si>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</si>
  <si>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</si>
  <si>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</si>
  <si>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</si>
  <si>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</si>
  <si>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</si>
  <si>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</si>
  <si>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</si>
  <si>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</si>
  <si>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</si>
  <si>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</si>
  <si>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</si>
  <si>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</si>
  <si>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</si>
  <si>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</si>
  <si>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</si>
  <si>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</si>
  <si>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</si>
  <si>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</si>
  <si>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</si>
  <si>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</si>
  <si>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</si>
  <si>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</si>
  <si>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</si>
  <si>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</si>
  <si>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</si>
  <si>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</si>
  <si>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</si>
  <si>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</si>
  <si>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</si>
  <si>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</si>
  <si>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</si>
  <si>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</si>
  <si>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</si>
  <si>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</si>
  <si>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</si>
  <si>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</si>
  <si>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</si>
  <si>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</si>
  <si>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</si>
  <si>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</si>
  <si>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</si>
  <si>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</si>
  <si>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</si>
  <si>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</si>
  <si>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</si>
  <si>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</si>
  <si>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</si>
  <si>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</si>
  <si>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</si>
  <si>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</si>
  <si>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</si>
  <si>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</si>
  <si>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</si>
  <si>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</si>
  <si>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</si>
  <si>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</si>
  <si>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</si>
  <si>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</si>
  <si>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</si>
  <si>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</si>
  <si>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</si>
  <si>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</si>
  <si>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</si>
  <si>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</si>
  <si>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</si>
  <si>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</si>
  <si>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</si>
  <si>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</si>
  <si>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</si>
  <si>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</si>
  <si>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</si>
  <si>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</si>
  <si>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</si>
  <si>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</si>
  <si>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</si>
  <si>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</si>
  <si>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</si>
  <si>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</si>
  <si>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</si>
  <si>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</si>
  <si>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</si>
  <si>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</si>
  <si>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</si>
  <si>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</si>
  <si>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</si>
  <si>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</si>
  <si>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</si>
  <si>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</si>
  <si>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</si>
  <si>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</si>
  <si>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</si>
  <si>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</si>
  <si>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</si>
  <si>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</si>
  <si>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</si>
  <si>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</si>
  <si>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</si>
  <si>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</si>
  <si>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</si>
  <si>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</si>
  <si>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</si>
  <si>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</si>
  <si>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</si>
  <si>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</si>
  <si>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</si>
  <si>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</si>
  <si>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</si>
  <si>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</si>
  <si>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</si>
  <si>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</si>
  <si>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</si>
  <si>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</si>
  <si>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</si>
  <si>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</si>
  <si>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</si>
  <si>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</si>
  <si>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</si>
  <si>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</si>
  <si>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</si>
  <si>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</si>
  <si>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</si>
  <si>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</si>
  <si>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</si>
  <si>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</si>
  <si>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</si>
  <si>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</si>
  <si>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</si>
  <si>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</si>
  <si>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</si>
  <si>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</si>
  <si>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</si>
  <si>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</si>
  <si>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</si>
  <si>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</si>
  <si>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</si>
  <si>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</si>
  <si>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</si>
  <si>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</si>
  <si>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</si>
  <si>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</si>
  <si>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</si>
  <si>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</si>
  <si>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</si>
  <si>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</si>
  <si>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</si>
  <si>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</si>
  <si>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</si>
  <si>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</si>
  <si>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</si>
  <si>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</si>
  <si>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</si>
  <si>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</si>
  <si>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</si>
  <si>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</si>
  <si>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</si>
  <si>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</si>
  <si>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</si>
  <si>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</si>
  <si>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</si>
  <si>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</si>
  <si>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</si>
  <si>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</si>
  <si>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</si>
  <si>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</si>
  <si>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</si>
  <si>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</si>
  <si>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</si>
  <si>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</si>
  <si>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</si>
  <si>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</si>
  <si>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</si>
  <si>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</si>
  <si>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</si>
  <si>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</si>
  <si>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</si>
  <si>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</si>
  <si>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</si>
  <si>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</si>
  <si>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</si>
  <si>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</si>
  <si>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</si>
  <si>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</si>
  <si>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</si>
  <si>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</si>
  <si>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</si>
  <si>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</si>
  <si>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</si>
  <si>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</si>
  <si>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</si>
  <si>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</si>
  <si>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</si>
  <si>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</si>
  <si>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</si>
  <si>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</si>
  <si>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</si>
  <si>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</si>
  <si>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</si>
  <si>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</si>
  <si>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</si>
  <si>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</si>
  <si>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</si>
  <si>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</si>
  <si>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</si>
  <si>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</si>
  <si>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</si>
  <si>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</si>
  <si>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</si>
  <si>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</si>
  <si>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</si>
  <si>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</si>
  <si>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</si>
  <si>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</si>
  <si>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</si>
  <si>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</si>
  <si>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</si>
  <si>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</si>
  <si>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</si>
  <si>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</si>
  <si>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</si>
  <si>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</si>
  <si>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</si>
  <si>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</si>
  <si>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</si>
  <si>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</si>
  <si>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</si>
  <si>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</si>
  <si>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</si>
  <si>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</si>
  <si>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</si>
  <si>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</si>
  <si>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</si>
  <si>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</si>
  <si>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</si>
  <si>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</si>
  <si>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</si>
  <si>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</si>
  <si>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</si>
  <si>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</si>
  <si>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</si>
  <si>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</si>
  <si>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</si>
  <si>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</si>
  <si>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</si>
  <si>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</si>
  <si>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</si>
  <si>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</si>
  <si>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</si>
  <si>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</si>
  <si>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</si>
  <si>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</si>
  <si>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</si>
  <si>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</si>
  <si>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</si>
  <si>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</si>
  <si>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</si>
  <si>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</si>
  <si>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</si>
  <si>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</si>
  <si>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</si>
  <si>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</si>
  <si>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</si>
  <si>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</si>
  <si>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</si>
  <si>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</si>
  <si>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</si>
  <si>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</si>
  <si>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</si>
  <si>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</si>
  <si>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</si>
  <si>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</si>
  <si>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</si>
  <si>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</si>
  <si>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</si>
  <si>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</si>
  <si>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</si>
  <si>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</si>
  <si>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</si>
  <si>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</si>
  <si>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</si>
  <si>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</si>
  <si>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</si>
  <si>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</si>
  <si>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</si>
  <si>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</si>
  <si>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</si>
  <si>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</si>
  <si>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</si>
  <si>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</si>
  <si>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</si>
  <si>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</si>
  <si>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</si>
  <si>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</si>
  <si>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</si>
  <si>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</si>
  <si>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</si>
  <si>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</si>
  <si>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</si>
  <si>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</si>
  <si>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</si>
  <si>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</si>
  <si>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</si>
  <si>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</si>
  <si>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</si>
  <si>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</si>
  <si>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</si>
  <si>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</si>
  <si>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</si>
  <si>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</si>
  <si>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</si>
  <si>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</si>
  <si>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</si>
  <si>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</si>
  <si>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</si>
  <si>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</si>
  <si>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</si>
  <si>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</si>
  <si>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</si>
  <si>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</si>
  <si>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</si>
  <si>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</si>
  <si>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</si>
  <si>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</si>
  <si>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</si>
  <si>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</si>
  <si>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</si>
  <si>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</si>
  <si>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</si>
  <si>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</si>
  <si>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</si>
  <si>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</si>
  <si>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</si>
  <si>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</si>
  <si>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</si>
  <si>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</si>
  <si>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</si>
  <si>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</si>
  <si>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</si>
  <si>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</si>
  <si>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</si>
  <si>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</si>
  <si>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</si>
  <si>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</si>
  <si>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</si>
  <si>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</si>
  <si>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</si>
  <si>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</si>
  <si>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</si>
  <si>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</si>
  <si>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</si>
  <si>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</si>
  <si>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</si>
  <si>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</si>
  <si>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</si>
  <si>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</si>
  <si>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</si>
  <si>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</si>
  <si>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</si>
  <si>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</si>
  <si>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</si>
  <si>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</si>
  <si>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</si>
  <si>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</si>
  <si>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</si>
  <si>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</si>
  <si>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</si>
  <si>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</si>
  <si>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</si>
  <si>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</si>
  <si>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</si>
  <si>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</si>
  <si>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</si>
  <si>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</si>
  <si>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</si>
  <si>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</si>
  <si>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</si>
  <si>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</si>
  <si>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</si>
  <si>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</si>
  <si>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</si>
  <si>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</si>
  <si>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</si>
  <si>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</si>
  <si>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</si>
  <si>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</si>
  <si>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</si>
  <si>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</si>
  <si>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</si>
  <si>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</si>
  <si>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</si>
  <si>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</si>
  <si>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</si>
  <si>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</si>
  <si>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</si>
  <si>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</si>
  <si>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</si>
  <si>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</si>
  <si>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</si>
  <si>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</si>
  <si>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</si>
  <si>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</si>
  <si>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</si>
  <si>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</si>
  <si>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</si>
  <si>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</si>
  <si>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</si>
  <si>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</si>
  <si>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</si>
  <si>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</si>
  <si>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</si>
  <si>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</si>
  <si>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</si>
  <si>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</si>
  <si>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</si>
  <si>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</si>
  <si>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</si>
  <si>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</si>
  <si>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</si>
  <si>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</si>
  <si>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</si>
  <si>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</si>
  <si>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</si>
  <si>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</si>
  <si>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</si>
  <si>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</si>
  <si>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</si>
  <si>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</si>
  <si>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</si>
  <si>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</si>
  <si>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</si>
  <si>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</si>
  <si>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</si>
  <si>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</si>
  <si>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</si>
  <si>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</si>
  <si>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</si>
  <si>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</si>
  <si>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</si>
  <si>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</si>
  <si>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</si>
  <si>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</si>
  <si>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</si>
  <si>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</si>
  <si>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</si>
  <si>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</si>
  <si>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</si>
  <si>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</si>
  <si>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</si>
  <si>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</si>
  <si>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</si>
  <si>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</si>
  <si>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</si>
  <si>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</si>
  <si>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</si>
  <si>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</si>
  <si>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</si>
  <si>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</si>
  <si>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</si>
  <si>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</si>
  <si>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</si>
  <si>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</si>
  <si>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</si>
  <si>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</si>
  <si>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</si>
  <si>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</si>
  <si>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</si>
  <si>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</si>
  <si>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</si>
  <si>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</si>
  <si>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</si>
  <si>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</si>
  <si>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</si>
  <si>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</si>
  <si>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</si>
  <si>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</si>
  <si>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</si>
  <si>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</si>
  <si>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</si>
  <si>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</si>
  <si>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</si>
  <si>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</si>
  <si>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</si>
  <si>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</si>
  <si>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</si>
  <si>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</si>
  <si>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</si>
  <si>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</si>
  <si>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</si>
  <si>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</si>
  <si>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</si>
  <si>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</si>
  <si>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</si>
  <si>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</si>
  <si>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</si>
  <si>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</si>
  <si>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</si>
  <si>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</si>
  <si>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</si>
  <si>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</si>
  <si>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</si>
  <si>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</si>
  <si>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</si>
  <si>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</si>
  <si>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</si>
  <si>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</si>
  <si>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</si>
  <si>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</si>
  <si>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</si>
  <si>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</si>
  <si>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</si>
  <si>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</si>
  <si>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</si>
  <si>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</si>
  <si>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</si>
  <si>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</si>
  <si>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</si>
  <si>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</si>
  <si>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</si>
  <si>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</si>
  <si>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</si>
  <si>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</si>
  <si>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</si>
  <si>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</si>
  <si>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</si>
  <si>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</si>
  <si>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</si>
  <si>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</si>
  <si>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</si>
  <si>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</si>
  <si>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</si>
  <si>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</si>
  <si>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</si>
  <si>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</si>
  <si>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</si>
  <si>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</si>
  <si>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</si>
  <si>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</si>
  <si>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</si>
  <si>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</si>
  <si>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</si>
  <si>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</si>
  <si>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</si>
  <si>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</si>
  <si>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</si>
  <si>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</si>
  <si>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</si>
  <si>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</si>
  <si>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</si>
  <si>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</si>
  <si>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</si>
  <si>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</si>
  <si>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</si>
  <si>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</si>
  <si>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</si>
  <si>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</si>
  <si>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</si>
  <si>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</si>
  <si>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</si>
  <si>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</si>
  <si>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</si>
  <si>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</si>
  <si>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</si>
  <si>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</si>
  <si>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</si>
  <si>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</si>
  <si>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</si>
  <si>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</si>
  <si>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</si>
  <si>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</si>
  <si>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</si>
  <si>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</si>
  <si>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</si>
  <si>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</si>
  <si>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</si>
  <si>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</si>
  <si>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</si>
  <si>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</si>
  <si>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</si>
  <si>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</si>
  <si>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</si>
  <si>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</si>
  <si>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</si>
  <si>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</si>
  <si>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</si>
  <si>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</si>
  <si>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</si>
  <si>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</si>
  <si>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</si>
  <si>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</si>
  <si>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</si>
  <si>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</si>
  <si>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</si>
  <si>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</si>
  <si>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</si>
  <si>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</si>
  <si>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</si>
  <si>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</si>
  <si>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</si>
  <si>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</si>
  <si>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</si>
  <si>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</si>
  <si>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</si>
  <si>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</si>
  <si>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</si>
  <si>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</si>
  <si>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</si>
  <si>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</si>
  <si>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</si>
  <si>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</si>
  <si>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</si>
  <si>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</si>
  <si>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</si>
  <si>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</si>
  <si>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</si>
  <si>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</si>
  <si>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</si>
  <si>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</si>
  <si>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</si>
  <si>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</si>
  <si>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</si>
  <si>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</si>
  <si>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</si>
  <si>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</si>
  <si>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</si>
  <si>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</si>
  <si>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</si>
  <si>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</si>
  <si>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</si>
  <si>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</si>
  <si>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</si>
  <si>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</si>
  <si>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</si>
  <si>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</si>
  <si>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</si>
  <si>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</si>
  <si>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</si>
  <si>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</si>
  <si>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</si>
  <si>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</si>
  <si>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</si>
  <si>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</si>
  <si>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</si>
  <si>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</si>
  <si>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</si>
  <si>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</si>
  <si>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</si>
  <si>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</si>
  <si>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</si>
  <si>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</si>
  <si>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</si>
  <si>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</si>
  <si>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</si>
  <si>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</si>
  <si>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</si>
  <si>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</si>
  <si>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</si>
  <si>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</si>
  <si>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</si>
  <si>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</si>
  <si>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</si>
  <si>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</si>
  <si>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</si>
  <si>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</si>
  <si>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</si>
  <si>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</si>
  <si>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</si>
  <si>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</si>
  <si>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</si>
  <si>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</si>
  <si>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</si>
  <si>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</si>
  <si>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</si>
  <si>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</si>
  <si>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</si>
  <si>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</si>
  <si>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</si>
  <si>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</si>
  <si>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</si>
  <si>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</si>
  <si>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</si>
  <si>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</si>
  <si>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</si>
  <si>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</si>
  <si>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</si>
  <si>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</si>
  <si>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</si>
  <si>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</si>
  <si>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</si>
  <si>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</si>
  <si>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</si>
  <si>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</si>
  <si>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</si>
  <si>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</si>
  <si>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</si>
  <si>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</si>
  <si>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</si>
  <si>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</si>
  <si>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</si>
  <si>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</si>
  <si>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</si>
  <si>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</si>
  <si>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</si>
  <si>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</si>
  <si>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</si>
  <si>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</si>
  <si>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</si>
  <si>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</si>
  <si>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</si>
  <si>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</si>
  <si>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</si>
  <si>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</si>
  <si>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</si>
  <si>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</si>
  <si>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</si>
  <si>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</si>
  <si>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</si>
  <si>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</si>
  <si>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</si>
  <si>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</si>
  <si>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</si>
  <si>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</si>
  <si>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</si>
  <si>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</si>
  <si>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</si>
  <si>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</si>
  <si>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</si>
  <si>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</si>
  <si>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</si>
  <si>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</si>
  <si>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</si>
  <si>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</si>
  <si>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</si>
  <si>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</si>
  <si>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</si>
  <si>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</si>
  <si>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</si>
  <si>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</si>
  <si>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</si>
  <si>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</si>
  <si>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</si>
  <si>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</si>
  <si>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</si>
  <si>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</si>
  <si>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</si>
  <si>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</si>
  <si>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</si>
  <si>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</si>
  <si>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</si>
  <si>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</si>
  <si>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</si>
  <si>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</si>
  <si>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</si>
  <si>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</si>
  <si>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</si>
  <si>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</si>
  <si>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</si>
  <si>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</si>
  <si>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</si>
  <si>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</si>
  <si>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</si>
  <si>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</si>
  <si>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</si>
  <si>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</si>
  <si>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</si>
  <si>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</si>
  <si>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</si>
  <si>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</si>
  <si>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</si>
  <si>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</si>
  <si>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</si>
  <si>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</si>
  <si>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</si>
  <si>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</si>
  <si>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</si>
  <si>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</si>
  <si>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</si>
  <si>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</si>
  <si>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</si>
  <si>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</si>
  <si>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</si>
  <si>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</si>
  <si>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</si>
  <si>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</si>
  <si>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</si>
  <si>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</si>
  <si>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</si>
  <si>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</si>
  <si>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</si>
  <si>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</si>
  <si>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</si>
  <si>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</si>
  <si>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</si>
  <si>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</si>
  <si>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</si>
  <si>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</si>
  <si>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</si>
  <si>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</si>
  <si>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</si>
  <si>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</si>
  <si>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</si>
  <si>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</si>
  <si>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</si>
  <si>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</si>
  <si>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</si>
  <si>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</si>
  <si>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</si>
  <si>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</si>
  <si>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</si>
  <si>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</si>
  <si>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</si>
  <si>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</si>
  <si>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</si>
  <si>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</si>
  <si>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</si>
  <si>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</si>
  <si>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</si>
  <si>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</si>
  <si>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</si>
  <si>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</si>
  <si>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</si>
  <si>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</si>
  <si>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</si>
  <si>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</si>
  <si>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</si>
  <si>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</si>
  <si>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</si>
  <si>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</si>
  <si>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</si>
  <si>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</si>
  <si>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</si>
  <si>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</si>
  <si>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</si>
  <si>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</si>
  <si>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</si>
  <si>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</si>
  <si>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</si>
  <si>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</si>
  <si>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</si>
  <si>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</si>
  <si>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</si>
  <si>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</si>
  <si>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</si>
  <si>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</si>
  <si>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</si>
  <si>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</si>
  <si>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</si>
  <si>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</si>
  <si>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</si>
  <si>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</si>
  <si>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</si>
  <si>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</si>
  <si>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</si>
  <si>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</si>
  <si>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</si>
  <si>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</si>
  <si>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</si>
  <si>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</si>
  <si>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</si>
  <si>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</si>
  <si>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</si>
  <si>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</si>
  <si>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</si>
  <si>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</si>
  <si>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</si>
  <si>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</si>
  <si>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</si>
  <si>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</si>
  <si>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</si>
  <si>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</si>
  <si>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</si>
  <si>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</si>
  <si>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</si>
  <si>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</si>
  <si>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</si>
  <si>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</si>
  <si>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</si>
  <si>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</si>
  <si>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</si>
  <si>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</si>
  <si>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</si>
  <si>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</si>
  <si>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</si>
  <si>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</si>
  <si>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</si>
  <si>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</si>
  <si>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</si>
  <si>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</si>
  <si>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</si>
  <si>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</si>
  <si>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</si>
  <si>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</si>
  <si>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</si>
  <si>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</si>
  <si>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</si>
  <si>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</si>
  <si>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</si>
  <si>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</si>
  <si>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</si>
  <si>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</si>
  <si>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</si>
  <si>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</si>
  <si>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</si>
  <si>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</si>
  <si>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</si>
  <si>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</si>
  <si>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</si>
  <si>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</si>
  <si>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</si>
  <si>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</si>
  <si>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</si>
  <si>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</si>
  <si>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</si>
  <si>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</si>
  <si>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</si>
  <si>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</si>
  <si>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</si>
  <si>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</si>
  <si>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</si>
  <si>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</si>
  <si>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</si>
  <si>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</si>
  <si>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</si>
  <si>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</si>
  <si>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</si>
  <si>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</si>
  <si>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</si>
  <si>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</si>
  <si>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</si>
  <si>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</si>
  <si>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</si>
  <si>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</si>
  <si>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</si>
  <si>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</si>
  <si>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</si>
  <si>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</si>
  <si>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</si>
  <si>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</si>
  <si>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</si>
  <si>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</si>
  <si>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</si>
  <si>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</si>
  <si>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</si>
  <si>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</si>
  <si>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</si>
  <si>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</si>
  <si>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</si>
  <si>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</si>
  <si>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</si>
  <si>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</si>
  <si>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</si>
  <si>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</si>
  <si>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</si>
  <si>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</si>
  <si>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</si>
  <si>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</si>
  <si>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</si>
  <si>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</si>
  <si>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</si>
  <si>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</si>
  <si>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</si>
  <si>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</si>
  <si>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</si>
  <si>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</si>
  <si>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</si>
  <si>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</si>
  <si>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</si>
  <si>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</si>
  <si>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</si>
  <si>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</si>
  <si>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</si>
  <si>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</si>
  <si>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</si>
  <si>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</si>
  <si>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</si>
  <si>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</si>
  <si>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</si>
  <si>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</si>
  <si>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</si>
  <si>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</si>
  <si>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</si>
  <si>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</si>
  <si>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</si>
  <si>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</si>
  <si>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</si>
  <si>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</si>
  <si>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</si>
  <si>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</si>
  <si>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</si>
  <si>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</si>
  <si>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</si>
  <si>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</si>
  <si>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</si>
  <si>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</si>
  <si>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</si>
  <si>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</si>
  <si>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</si>
  <si>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</si>
  <si>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</si>
  <si>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</si>
  <si>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</si>
  <si>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</si>
  <si>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</si>
  <si>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</si>
  <si>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</si>
  <si>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</si>
  <si>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</si>
  <si>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</si>
  <si>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</si>
  <si>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</si>
  <si>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</si>
  <si>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</si>
  <si>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</si>
  <si>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</si>
  <si>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</si>
  <si>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</si>
  <si>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</si>
  <si>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</si>
  <si>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</si>
  <si>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</si>
  <si>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</si>
  <si>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</si>
  <si>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</si>
  <si>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</si>
  <si>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</si>
  <si>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</si>
  <si>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</si>
  <si>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</si>
  <si>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</si>
  <si>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</si>
  <si>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</si>
  <si>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</si>
  <si>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</si>
  <si>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</si>
  <si>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</si>
  <si>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</si>
  <si>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</si>
  <si>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</si>
  <si>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</si>
  <si>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</si>
  <si>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</si>
  <si>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</si>
  <si>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</si>
  <si>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</si>
  <si>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</si>
  <si>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</si>
  <si>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</si>
  <si>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</si>
  <si>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</si>
  <si>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</si>
  <si>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</si>
  <si>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</si>
  <si>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</si>
  <si>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</si>
  <si>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</si>
  <si>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</si>
  <si>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</si>
  <si>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</si>
  <si>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</si>
  <si>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</si>
  <si>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</si>
  <si>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</si>
  <si>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</si>
  <si>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</si>
  <si>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</si>
  <si>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</si>
  <si>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</si>
  <si>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</si>
  <si>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</si>
  <si>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</si>
  <si>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</si>
  <si>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</si>
  <si>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</si>
  <si>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</si>
  <si>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</si>
  <si>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</si>
  <si>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</si>
  <si>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</si>
  <si>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</si>
  <si>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</si>
  <si>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</si>
  <si>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</si>
  <si>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</si>
  <si>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</si>
  <si>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</si>
  <si>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</si>
  <si>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</si>
  <si>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</si>
  <si>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</si>
  <si>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</si>
  <si>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</si>
  <si>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</si>
  <si>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</si>
  <si>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</si>
  <si>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</si>
  <si>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</si>
  <si>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</si>
  <si>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</si>
  <si>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</si>
  <si>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</si>
  <si>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</si>
  <si>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</si>
  <si>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</si>
  <si>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</si>
  <si>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</si>
  <si>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</si>
  <si>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</si>
  <si>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</si>
  <si>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</si>
  <si>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</si>
  <si>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</si>
  <si>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</si>
  <si>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</si>
  <si>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</si>
  <si>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</si>
  <si>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</si>
  <si>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</si>
  <si>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</si>
  <si>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</si>
  <si>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</si>
  <si>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</si>
  <si>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</si>
  <si>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</si>
  <si>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</si>
  <si>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</si>
  <si>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</si>
  <si>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</si>
  <si>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</si>
  <si>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</si>
  <si>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</si>
  <si>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</si>
  <si>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</si>
  <si>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</si>
  <si>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</si>
  <si>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</si>
  <si>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</si>
  <si>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</si>
  <si>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</si>
  <si>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</si>
  <si>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</si>
  <si>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</si>
  <si>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</si>
  <si>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</si>
  <si>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</si>
  <si>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</si>
  <si>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</si>
  <si>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</si>
  <si>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</si>
  <si>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</si>
  <si>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</si>
  <si>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</si>
  <si>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</si>
  <si>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</si>
  <si>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</si>
  <si>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</si>
  <si>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</si>
  <si>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</si>
  <si>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</si>
  <si>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</si>
  <si>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</si>
  <si>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</si>
  <si>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</si>
  <si>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</si>
  <si>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</si>
  <si>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</si>
  <si>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</si>
  <si>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</si>
  <si>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</si>
  <si>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</si>
  <si>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</si>
  <si>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</si>
  <si>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</si>
  <si>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</si>
  <si>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</si>
  <si>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</si>
  <si>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</si>
  <si>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</si>
  <si>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</si>
  <si>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</si>
  <si>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</si>
  <si>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</si>
  <si>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</si>
  <si>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</si>
  <si>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</si>
  <si>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</si>
  <si>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</si>
  <si>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</si>
  <si>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</si>
  <si>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</si>
  <si>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</si>
  <si>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</si>
  <si>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</si>
  <si>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</si>
  <si>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</si>
  <si>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</si>
  <si>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</si>
  <si>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</si>
  <si>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</si>
  <si>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</si>
  <si>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</si>
  <si>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</si>
  <si>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</si>
  <si>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</si>
  <si>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</si>
  <si>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</si>
  <si>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</si>
  <si>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</si>
  <si>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</si>
  <si>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</si>
  <si>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</si>
  <si>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</si>
  <si>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</si>
  <si>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</si>
  <si>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</si>
  <si>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</si>
  <si>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</si>
  <si>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</si>
  <si>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</si>
  <si>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</si>
  <si>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</si>
  <si>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</si>
  <si>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</si>
  <si>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</si>
  <si>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</si>
  <si>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</si>
  <si>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</si>
  <si>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</si>
  <si>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</si>
  <si>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</si>
  <si>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</si>
  <si>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</si>
  <si>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</si>
  <si>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</si>
  <si>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</si>
  <si>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</si>
  <si>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</si>
  <si>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</si>
  <si>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</si>
  <si>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</si>
  <si>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</si>
  <si>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</si>
  <si>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</si>
  <si>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</si>
  <si>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</si>
  <si>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</si>
  <si>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</si>
  <si>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</si>
  <si>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</si>
  <si>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</si>
  <si>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</si>
  <si>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</si>
  <si>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</si>
  <si>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</si>
  <si>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</si>
  <si>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</si>
  <si>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</si>
  <si>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</si>
  <si>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</si>
  <si>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</si>
  <si>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</si>
  <si>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</si>
  <si>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</si>
  <si>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</si>
  <si>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</si>
  <si>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</si>
  <si>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</si>
  <si>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</si>
  <si>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</si>
  <si>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</si>
  <si>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</si>
  <si>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</si>
  <si>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</si>
  <si>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</si>
  <si>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</si>
  <si>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</si>
  <si>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</si>
  <si>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</si>
  <si>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</si>
  <si>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</si>
  <si>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</si>
  <si>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</si>
  <si>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</si>
  <si>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</si>
  <si>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</si>
  <si>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</si>
  <si>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</si>
  <si>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</si>
  <si>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</si>
  <si>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</si>
  <si>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</si>
  <si>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</si>
  <si>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</si>
  <si>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</si>
  <si>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</si>
  <si>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</si>
  <si>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</si>
  <si>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</si>
  <si>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</si>
  <si>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</si>
  <si>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</si>
  <si>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</si>
  <si>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</si>
  <si>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</si>
  <si>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</si>
  <si>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</si>
  <si>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</si>
  <si>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</si>
  <si>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</si>
  <si>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</si>
  <si>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</si>
  <si>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</si>
  <si>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</si>
  <si>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</si>
  <si>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</si>
  <si>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</si>
  <si>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</si>
  <si>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</si>
  <si>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</si>
  <si>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</si>
  <si>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</si>
  <si>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</si>
  <si>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</si>
  <si>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</si>
  <si>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</si>
  <si>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</si>
  <si>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</si>
  <si>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</si>
  <si>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</si>
  <si>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</si>
  <si>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</si>
  <si>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</si>
  <si>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</si>
  <si>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</si>
  <si>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</si>
  <si>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</si>
  <si>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</si>
  <si>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</si>
  <si>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</si>
  <si>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</si>
  <si>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</si>
  <si>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</si>
  <si>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</si>
  <si>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</si>
  <si>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</si>
  <si>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</si>
  <si>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</si>
  <si>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</si>
  <si>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</si>
  <si>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</si>
  <si>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</si>
  <si>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</si>
  <si>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</si>
  <si>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</si>
  <si>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</si>
  <si>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</si>
  <si>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</si>
  <si>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</si>
  <si>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</si>
  <si>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</si>
  <si>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</si>
  <si>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</si>
  <si>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</si>
  <si>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</si>
  <si>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</si>
  <si>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</si>
  <si>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</si>
  <si>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</si>
  <si>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</si>
  <si>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</si>
  <si>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</si>
  <si>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</si>
  <si>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</si>
  <si>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</si>
  <si>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</si>
  <si>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</si>
  <si>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</si>
  <si>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</si>
  <si>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</si>
  <si>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</si>
  <si>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</si>
  <si>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</si>
  <si>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</si>
  <si>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</si>
  <si>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</si>
  <si>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</si>
  <si>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</si>
  <si>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</si>
  <si>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</si>
  <si>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</si>
  <si>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</si>
  <si>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</si>
  <si>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</si>
  <si>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</si>
  <si>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</si>
  <si>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</si>
  <si>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</si>
  <si>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</si>
  <si>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</si>
  <si>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</si>
  <si>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</si>
  <si>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</si>
  <si>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</si>
  <si>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</si>
  <si>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</si>
  <si>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</si>
  <si>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</si>
  <si>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</si>
  <si>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</si>
  <si>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</si>
  <si>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</si>
  <si>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</si>
  <si>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</si>
  <si>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</si>
  <si>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</si>
  <si>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</si>
  <si>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</si>
  <si>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</si>
  <si>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</si>
  <si>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</si>
  <si>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</si>
  <si>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</si>
  <si>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</si>
  <si>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</si>
  <si>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</si>
  <si>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</si>
  <si>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</si>
  <si>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</si>
  <si>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</si>
  <si>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</si>
  <si>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</si>
  <si>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</si>
  <si>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</si>
  <si>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</si>
  <si>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</si>
  <si>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</si>
  <si>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</si>
  <si>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</si>
  <si>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</si>
  <si>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</si>
  <si>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</si>
  <si>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</si>
  <si>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</si>
  <si>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</si>
  <si>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</si>
  <si>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</si>
  <si>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</si>
  <si>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</si>
  <si>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</si>
  <si>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</si>
  <si>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</si>
  <si>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</si>
  <si>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</si>
  <si>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</si>
  <si>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</si>
  <si>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</si>
  <si>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</si>
  <si>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</si>
  <si>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</si>
  <si>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</si>
  <si>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</si>
  <si>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</si>
  <si>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</si>
  <si>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</si>
  <si>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</si>
  <si>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</si>
  <si>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</si>
  <si>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</si>
  <si>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</si>
  <si>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</si>
  <si>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</si>
  <si>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</si>
  <si>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</si>
  <si>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</si>
  <si>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</si>
  <si>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</si>
  <si>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</si>
  <si>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</si>
  <si>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</si>
  <si>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</si>
  <si>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</si>
  <si>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</si>
  <si>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</si>
  <si>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</si>
  <si>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</si>
  <si>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</si>
  <si>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</si>
  <si>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</si>
  <si>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</si>
  <si>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</si>
  <si>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</si>
  <si>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</si>
  <si>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</si>
  <si>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</si>
  <si>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</si>
  <si>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</si>
  <si>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</si>
  <si>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</si>
  <si>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</si>
  <si>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</si>
  <si>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</si>
  <si>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</si>
  <si>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</si>
  <si>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</si>
  <si>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</si>
  <si>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</si>
  <si>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</si>
  <si>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</si>
  <si>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</si>
  <si>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</si>
  <si>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</si>
  <si>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</si>
  <si>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</si>
  <si>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</si>
  <si>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</si>
  <si>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</si>
  <si>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</si>
  <si>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</si>
  <si>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</si>
  <si>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</si>
  <si>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</si>
  <si>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</si>
  <si>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</si>
  <si>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</si>
  <si>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</si>
  <si>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</si>
  <si>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</si>
  <si>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</si>
  <si>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</si>
  <si>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</si>
  <si>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</si>
  <si>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</si>
  <si>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</si>
  <si>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</si>
  <si>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</si>
  <si>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</si>
  <si>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</si>
  <si>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</si>
  <si>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</si>
  <si>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</si>
  <si>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</si>
  <si>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</si>
  <si>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</si>
  <si>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</si>
  <si>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</si>
  <si>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</si>
  <si>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</si>
  <si>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</si>
  <si>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</si>
  <si>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</si>
  <si>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</si>
  <si>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</si>
  <si>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</si>
  <si>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</si>
  <si>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</si>
  <si>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</si>
  <si>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</si>
  <si>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</si>
  <si>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</si>
  <si>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</si>
  <si>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</si>
  <si>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</si>
  <si>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</si>
  <si>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</si>
  <si>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</si>
  <si>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</si>
  <si>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</si>
  <si>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</si>
  <si>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</si>
  <si>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</si>
  <si>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</si>
  <si>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</si>
  <si>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</si>
  <si>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</si>
  <si>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</si>
  <si>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</si>
  <si>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</si>
  <si>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</si>
  <si>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</si>
  <si>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</si>
  <si>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</si>
  <si>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</si>
  <si>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</si>
  <si>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</si>
  <si>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</si>
  <si>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</si>
  <si>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</si>
  <si>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</si>
  <si>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</si>
  <si>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</si>
  <si>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</si>
  <si>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</si>
  <si>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</si>
  <si>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</si>
  <si>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</si>
  <si>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</si>
  <si>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</si>
  <si>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</si>
  <si>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</si>
  <si>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</si>
  <si>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</si>
  <si>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</si>
  <si>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</si>
  <si>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</si>
  <si>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</si>
  <si>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</si>
  <si>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</si>
  <si>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</si>
  <si>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</si>
  <si>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</si>
  <si>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</si>
  <si>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</si>
  <si>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</si>
  <si>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</si>
  <si>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</si>
  <si>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</si>
  <si>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</si>
  <si>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</si>
  <si>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</si>
  <si>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</si>
  <si>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</si>
  <si>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</si>
  <si>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</si>
  <si>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</si>
  <si>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</si>
  <si>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</si>
  <si>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</si>
  <si>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</si>
  <si>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</si>
  <si>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</si>
  <si>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</si>
  <si>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</si>
  <si>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</si>
  <si>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</si>
  <si>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</si>
  <si>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</si>
  <si>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</si>
  <si>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</si>
  <si>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</si>
  <si>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</si>
  <si>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</si>
  <si>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</si>
  <si>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</si>
  <si>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</si>
  <si>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</si>
  <si>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</si>
  <si>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</si>
  <si>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</si>
  <si>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</si>
  <si>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</si>
  <si>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</si>
  <si>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</si>
  <si>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</si>
  <si>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</si>
  <si>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</si>
  <si>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</si>
  <si>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</si>
  <si>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</si>
  <si>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</si>
  <si>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</si>
  <si>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</si>
  <si>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</si>
  <si>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</si>
  <si>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</si>
  <si>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</si>
  <si>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</si>
  <si>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</si>
  <si>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</si>
  <si>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</si>
  <si>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</si>
  <si>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</si>
  <si>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</si>
  <si>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</si>
  <si>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</si>
  <si>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</si>
  <si>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</si>
  <si>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</si>
  <si>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</si>
  <si>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</si>
  <si>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</si>
  <si>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</si>
  <si>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</si>
  <si>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</si>
  <si>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</si>
  <si>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</si>
  <si>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</si>
  <si>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</si>
  <si>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</si>
  <si>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</si>
  <si>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</si>
  <si>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</si>
  <si>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</si>
  <si>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</si>
  <si>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</si>
  <si>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</si>
  <si>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</si>
  <si>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</si>
  <si>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</si>
  <si>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</si>
  <si>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</si>
  <si>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</si>
  <si>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</si>
  <si>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</si>
  <si>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</si>
  <si>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</si>
  <si>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</si>
  <si>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</si>
  <si>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</si>
  <si>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</si>
  <si>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</si>
  <si>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</si>
  <si>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</si>
  <si>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</si>
  <si>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</si>
  <si>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</si>
  <si>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</si>
  <si>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</si>
  <si>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</si>
  <si>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</si>
  <si>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</si>
  <si>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</si>
  <si>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</si>
  <si>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</si>
  <si>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</si>
  <si>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</si>
  <si>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</si>
  <si>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</si>
  <si>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</si>
  <si>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</si>
  <si>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</si>
  <si>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</si>
  <si>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</si>
  <si>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</si>
  <si>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</si>
  <si>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</si>
  <si>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</si>
  <si>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</si>
  <si>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</si>
  <si>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</si>
  <si>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</si>
  <si>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</si>
  <si>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</si>
  <si>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</si>
  <si>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</si>
  <si>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</si>
  <si>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</si>
  <si>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</si>
  <si>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</si>
  <si>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</si>
  <si>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</si>
  <si>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</si>
  <si>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</si>
  <si>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</si>
  <si>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</si>
  <si>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</si>
  <si>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</si>
  <si>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</si>
  <si>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</si>
  <si>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</si>
  <si>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</si>
  <si>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</si>
  <si>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</si>
  <si>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</si>
  <si>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</si>
  <si>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</si>
  <si>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</si>
  <si>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</si>
  <si>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</si>
  <si>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</si>
  <si>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</si>
  <si>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</si>
  <si>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</si>
  <si>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</si>
  <si>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</si>
  <si>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</si>
  <si>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</si>
  <si>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</si>
  <si>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</si>
  <si>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</si>
  <si>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</si>
  <si>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</si>
  <si>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</si>
  <si>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</si>
  <si>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</si>
  <si>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</si>
  <si>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</si>
  <si>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</si>
  <si>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</si>
  <si>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</si>
  <si>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</si>
  <si>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</si>
  <si>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</si>
  <si>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</si>
  <si>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</si>
  <si>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</si>
  <si>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</si>
  <si>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</si>
  <si>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</si>
  <si>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</si>
  <si>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</si>
  <si>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</si>
  <si>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</si>
  <si>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</si>
  <si>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</si>
  <si>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</si>
  <si>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</si>
  <si>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</si>
  <si>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</si>
  <si>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</si>
  <si>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</si>
  <si>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</si>
  <si>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</si>
  <si>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</si>
  <si>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</si>
  <si>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</si>
  <si>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</si>
  <si>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</si>
  <si>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</si>
  <si>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</si>
  <si>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</si>
  <si>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</si>
  <si>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</si>
  <si>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</si>
  <si>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</si>
  <si>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</si>
  <si>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</si>
  <si>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</si>
  <si>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</si>
  <si>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</si>
  <si>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</si>
  <si>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</si>
  <si>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</si>
  <si>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</si>
  <si>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</si>
  <si>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</si>
  <si>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</si>
  <si>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</si>
  <si>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</si>
  <si>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</si>
  <si>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</si>
  <si>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</si>
  <si>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</si>
  <si>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</si>
  <si>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</si>
  <si>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</si>
  <si>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</si>
  <si>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</si>
  <si>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</si>
  <si>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</si>
  <si>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</si>
  <si>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</si>
  <si>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</si>
  <si>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</si>
  <si>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</si>
  <si>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</si>
  <si>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</si>
  <si>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</si>
  <si>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</si>
  <si>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</si>
  <si>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</si>
  <si>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</si>
  <si>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</si>
  <si>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</si>
  <si>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</si>
  <si>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</si>
  <si>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</si>
  <si>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</si>
  <si>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</si>
  <si>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</si>
  <si>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</si>
  <si>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</si>
  <si>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</si>
  <si>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</si>
  <si>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</si>
  <si>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</si>
  <si>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</si>
  <si>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</si>
  <si>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</si>
  <si>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</si>
  <si>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</si>
  <si>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</si>
  <si>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</si>
  <si>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</si>
  <si>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</si>
  <si>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</si>
  <si>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</si>
  <si>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</si>
  <si>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</si>
  <si>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</si>
  <si>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</si>
  <si>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</si>
  <si>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</si>
  <si>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</si>
  <si>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</si>
  <si>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</si>
  <si>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</si>
  <si>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</si>
  <si>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</si>
  <si>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</si>
  <si>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</si>
  <si>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</si>
  <si>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</si>
  <si>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</si>
  <si>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</si>
  <si>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</si>
  <si>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</si>
  <si>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</si>
  <si>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</si>
  <si>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</si>
  <si>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</si>
  <si>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</si>
  <si>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</si>
  <si>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</si>
  <si>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</si>
  <si>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</si>
  <si>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</si>
  <si>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</si>
  <si>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</si>
  <si>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</si>
  <si>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</si>
  <si>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</si>
  <si>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</si>
  <si>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</si>
  <si>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</si>
  <si>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</si>
  <si>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</si>
  <si>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</si>
  <si>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</si>
  <si>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</si>
  <si>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</si>
  <si>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</si>
  <si>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</si>
  <si>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</si>
  <si>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</si>
  <si>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</si>
  <si>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</si>
  <si>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</si>
  <si>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</si>
  <si>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</si>
  <si>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</si>
  <si>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</si>
  <si>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</si>
  <si>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</si>
  <si>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</si>
  <si>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</si>
  <si>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</si>
  <si>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</si>
  <si>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</si>
  <si>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</si>
  <si>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</si>
  <si>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</si>
  <si>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</si>
  <si>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</si>
  <si>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</si>
  <si>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</si>
  <si>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</si>
  <si>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</si>
  <si>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</si>
  <si>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</si>
  <si>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</si>
  <si>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</si>
  <si>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</si>
  <si>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</si>
  <si>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</si>
  <si>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</si>
  <si>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</si>
  <si>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</si>
  <si>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</si>
  <si>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</si>
  <si>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</si>
  <si>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</si>
  <si>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</si>
  <si>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</si>
  <si>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</si>
  <si>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</si>
  <si>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</si>
  <si>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</si>
  <si>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</si>
  <si>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</si>
  <si>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</si>
  <si>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</si>
  <si>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</si>
  <si>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</si>
  <si>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</si>
  <si>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</si>
  <si>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</si>
  <si>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</si>
  <si>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</si>
  <si>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</si>
  <si>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</si>
  <si>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</si>
  <si>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</si>
  <si>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</si>
  <si>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</si>
  <si>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</si>
  <si>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</si>
  <si>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</si>
  <si>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</si>
  <si>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</si>
  <si>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</si>
  <si>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</si>
  <si>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</si>
  <si>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</si>
  <si>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</si>
  <si>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</si>
  <si>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</si>
  <si>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</si>
  <si>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</si>
  <si>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</si>
  <si>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</si>
  <si>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</si>
  <si>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</si>
  <si>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</si>
  <si>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</si>
  <si>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</si>
  <si>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</si>
  <si>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</si>
  <si>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</si>
  <si>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</si>
  <si>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</si>
  <si>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</si>
  <si>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</si>
  <si>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</si>
  <si>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</si>
  <si>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</si>
  <si>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</si>
  <si>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</si>
  <si>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</si>
  <si>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</si>
  <si>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</si>
  <si>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</si>
  <si>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</si>
  <si>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</si>
  <si>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</si>
  <si>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</si>
  <si>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</si>
  <si>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</si>
  <si>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</si>
  <si>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</si>
  <si>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</si>
  <si>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</si>
  <si>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</si>
  <si>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</si>
  <si>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</si>
  <si>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</si>
  <si>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</si>
  <si>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</si>
  <si>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</si>
  <si>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</si>
  <si>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</si>
  <si>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</si>
  <si>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</si>
  <si>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</si>
  <si>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</si>
  <si>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</si>
  <si>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</si>
  <si>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</si>
  <si>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</si>
  <si>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</si>
  <si>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</si>
  <si>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</si>
  <si>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</si>
  <si>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</si>
  <si>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</si>
  <si>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</si>
  <si>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</si>
  <si>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</si>
  <si>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</si>
  <si>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</si>
  <si>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</si>
  <si>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</si>
  <si>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</si>
  <si>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</si>
  <si>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</si>
  <si>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</si>
  <si>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</si>
  <si>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</si>
  <si>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</si>
  <si>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</si>
  <si>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</si>
  <si>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</si>
  <si>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</si>
  <si>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</si>
  <si>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</si>
  <si>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</si>
  <si>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</si>
  <si>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</si>
  <si>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</si>
  <si>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</si>
  <si>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</si>
  <si>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</si>
  <si>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</si>
  <si>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</si>
  <si>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</si>
  <si>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</si>
  <si>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</si>
  <si>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</si>
  <si>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</si>
  <si>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</si>
  <si>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</si>
  <si>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</si>
  <si>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</si>
  <si>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</si>
  <si>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</si>
  <si>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</si>
  <si>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</si>
  <si>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</si>
  <si>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</si>
  <si>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</si>
  <si>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</si>
  <si>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</si>
  <si>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</si>
  <si>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</si>
  <si>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</si>
  <si>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</si>
  <si>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</si>
  <si>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</si>
  <si>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</si>
  <si>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</si>
  <si>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</si>
  <si>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</si>
  <si>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</si>
  <si>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</si>
  <si>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</si>
  <si>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</si>
  <si>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</si>
  <si>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</si>
  <si>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</si>
  <si>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</si>
  <si>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</si>
  <si>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</si>
  <si>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</si>
  <si>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</si>
  <si>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</si>
  <si>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</si>
  <si>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</si>
  <si>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</si>
  <si>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</si>
  <si>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</si>
  <si>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</si>
  <si>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</si>
  <si>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</si>
  <si>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</si>
  <si>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</si>
  <si>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</si>
  <si>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</si>
  <si>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</si>
  <si>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</si>
  <si>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</si>
  <si>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</si>
  <si>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</si>
  <si>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</si>
  <si>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</si>
  <si>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</si>
  <si>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</si>
  <si>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</si>
  <si>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</si>
  <si>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</si>
  <si>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</si>
  <si>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</si>
  <si>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</si>
  <si>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</si>
  <si>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</si>
  <si>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</si>
  <si>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</si>
  <si>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</si>
  <si>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</si>
  <si>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</si>
  <si>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</si>
  <si>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</si>
  <si>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</si>
  <si>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</si>
  <si>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</si>
  <si>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</si>
  <si>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</si>
  <si>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</si>
  <si>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</si>
  <si>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</si>
  <si>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</si>
  <si>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</si>
  <si>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</si>
  <si>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</si>
  <si>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</si>
  <si>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</si>
  <si>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</si>
  <si>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</si>
  <si>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</si>
  <si>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</si>
  <si>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</si>
  <si>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</si>
  <si>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</si>
  <si>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</si>
  <si>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</si>
  <si>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</si>
  <si>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</si>
  <si>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</si>
  <si>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</si>
  <si>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</si>
  <si>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</si>
  <si>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</si>
  <si>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</si>
  <si>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</si>
  <si>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</si>
  <si>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</si>
  <si>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</si>
  <si>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</si>
  <si>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</si>
  <si>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</si>
  <si>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</si>
  <si>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</si>
  <si>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</si>
  <si>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</si>
  <si>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</si>
  <si>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</si>
  <si>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</si>
  <si>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</si>
  <si>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</si>
  <si>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</si>
  <si>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</si>
  <si>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</si>
  <si>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</si>
  <si>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</si>
  <si>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</si>
  <si>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</si>
  <si>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</si>
  <si>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</si>
  <si>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</si>
  <si>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</si>
  <si>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</si>
  <si>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</si>
  <si>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</si>
  <si>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</si>
  <si>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</si>
  <si>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</si>
  <si>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</si>
  <si>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</si>
  <si>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</si>
  <si>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</si>
  <si>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</si>
  <si>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</si>
  <si>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</si>
  <si>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</si>
  <si>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</si>
  <si>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</si>
  <si>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</si>
  <si>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</si>
  <si>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</si>
  <si>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</si>
  <si>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</si>
  <si>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</si>
  <si>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</si>
  <si>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</si>
  <si>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</si>
  <si>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</si>
  <si>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</si>
  <si>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</si>
  <si>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</si>
  <si>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</si>
  <si>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</si>
  <si>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</si>
  <si>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</si>
  <si>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</si>
  <si>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</si>
  <si>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</si>
  <si>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</si>
  <si>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</si>
  <si>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</si>
  <si>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</si>
  <si>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</si>
  <si>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</si>
  <si>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</si>
  <si>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</si>
  <si>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</si>
  <si>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</si>
  <si>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</si>
  <si>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</si>
  <si>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</si>
  <si>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</si>
  <si>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</si>
  <si>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</si>
  <si>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</si>
  <si>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</si>
  <si>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</si>
  <si>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</si>
  <si>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</si>
  <si>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</si>
  <si>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</si>
  <si>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</si>
  <si>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</si>
  <si>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</si>
  <si>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</si>
  <si>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</si>
  <si>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</si>
  <si>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</si>
  <si>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</si>
  <si>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</si>
  <si>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</si>
  <si>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</si>
  <si>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</si>
  <si>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</si>
  <si>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</si>
  <si>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</si>
  <si>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</si>
  <si>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</si>
  <si>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</si>
  <si>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</si>
  <si>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</si>
  <si>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</si>
  <si>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</si>
  <si>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</si>
  <si>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</si>
  <si>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</si>
  <si>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</si>
  <si>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</si>
  <si>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</si>
  <si>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</si>
  <si>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</si>
  <si>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</si>
  <si>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</si>
  <si>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</si>
  <si>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</si>
  <si>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</si>
  <si>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</si>
  <si>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</si>
  <si>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</si>
  <si>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</si>
  <si>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</si>
  <si>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</si>
  <si>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</si>
  <si>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</si>
  <si>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</si>
  <si>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</si>
  <si>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</si>
  <si>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</si>
  <si>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</si>
  <si>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</si>
  <si>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</si>
  <si>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</si>
  <si>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</si>
  <si>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</si>
  <si>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</si>
  <si>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</si>
  <si>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</si>
  <si>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</si>
  <si>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</si>
  <si>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</si>
  <si>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</si>
  <si>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</si>
  <si>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</si>
  <si>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</si>
  <si>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</si>
  <si>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</si>
  <si>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</si>
  <si>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</si>
  <si>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</si>
  <si>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</si>
  <si>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</si>
  <si>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</si>
  <si>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</si>
  <si>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</si>
  <si>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</si>
  <si>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</si>
  <si>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</si>
  <si>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</si>
  <si>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</si>
  <si>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</si>
  <si>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</si>
  <si>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</si>
  <si>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</si>
  <si>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</si>
  <si>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</si>
  <si>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</si>
  <si>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</si>
  <si>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</si>
  <si>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</si>
  <si>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</si>
  <si>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</si>
  <si>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</si>
  <si>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</si>
  <si>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</si>
  <si>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</si>
  <si>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</si>
  <si>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</si>
  <si>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</si>
  <si>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</si>
  <si>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</si>
  <si>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</si>
  <si>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</si>
  <si>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</si>
  <si>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</si>
  <si>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</si>
  <si>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</si>
  <si>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</si>
  <si>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</si>
  <si>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</si>
  <si>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</si>
  <si>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</si>
  <si>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</si>
  <si>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</si>
  <si>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</si>
  <si>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</si>
  <si>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</si>
  <si>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</si>
  <si>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</si>
  <si>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</si>
  <si>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</si>
  <si>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</si>
  <si>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</si>
  <si>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</si>
  <si>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</si>
  <si>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</si>
  <si>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</si>
  <si>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</si>
  <si>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</si>
  <si>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</si>
  <si>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</si>
  <si>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</si>
  <si>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</si>
  <si>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</si>
  <si>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</si>
  <si>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</si>
  <si>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</si>
  <si>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</si>
  <si>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</si>
  <si>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</si>
  <si>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</si>
  <si>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</si>
  <si>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</si>
  <si>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</si>
  <si>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</si>
  <si>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</si>
  <si>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</si>
  <si>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</si>
  <si>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</si>
  <si>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</si>
  <si>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</si>
  <si>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</si>
  <si>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</si>
  <si>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</si>
  <si>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</si>
  <si>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</si>
  <si>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</si>
  <si>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</si>
  <si>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</si>
  <si>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</si>
  <si>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</si>
  <si>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</si>
  <si>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</si>
  <si>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</si>
  <si>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</si>
  <si>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</si>
  <si>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</si>
  <si>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</si>
  <si>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</si>
  <si>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</si>
  <si>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</si>
  <si>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</si>
  <si>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</si>
  <si>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</si>
  <si>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</si>
  <si>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</si>
  <si>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</si>
  <si>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</si>
  <si>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</si>
  <si>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</si>
  <si>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</si>
  <si>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</si>
  <si>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</si>
  <si>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</si>
  <si>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</si>
  <si>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</si>
  <si>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</si>
  <si>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</si>
  <si>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</si>
  <si>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</si>
  <si>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</si>
  <si>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</si>
  <si>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</si>
  <si>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</si>
  <si>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</si>
  <si>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</si>
  <si>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</si>
  <si>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</si>
  <si>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</si>
  <si>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</si>
  <si>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</si>
  <si>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</si>
  <si>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</si>
  <si>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</si>
  <si>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</si>
  <si>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</si>
  <si>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</si>
  <si>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</si>
  <si>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</si>
  <si>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</si>
  <si>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</si>
  <si>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</si>
  <si>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</si>
  <si>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</si>
  <si>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</si>
  <si>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</si>
  <si>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</si>
  <si>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</si>
  <si>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</si>
  <si>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</si>
  <si>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</si>
  <si>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</si>
  <si>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</si>
  <si>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</si>
  <si>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</si>
  <si>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</si>
  <si>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</si>
  <si>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</si>
  <si>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</si>
  <si>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</si>
  <si>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</si>
  <si>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</si>
  <si>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</si>
  <si>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</si>
  <si>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</si>
  <si>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</si>
  <si>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</si>
  <si>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</si>
  <si>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</si>
  <si>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</si>
  <si>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</si>
  <si>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</si>
  <si>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</si>
  <si>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</si>
  <si>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</si>
  <si>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</si>
  <si>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</si>
  <si>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</si>
  <si>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</si>
  <si>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</si>
  <si>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</si>
  <si>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</si>
  <si>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</si>
  <si>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</si>
  <si>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</si>
  <si>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</si>
  <si>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</si>
  <si>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</si>
  <si>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</si>
  <si>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</si>
  <si>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</si>
  <si>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</si>
  <si>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</si>
  <si>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</si>
  <si>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</si>
  <si>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</si>
  <si>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</si>
  <si>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</si>
  <si>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</si>
  <si>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</si>
  <si>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</si>
  <si>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</si>
  <si>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</si>
  <si>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</si>
  <si>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</si>
  <si>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</si>
  <si>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</si>
  <si>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</si>
  <si>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</si>
  <si>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</si>
  <si>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</si>
  <si>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</si>
  <si>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</si>
  <si>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</si>
  <si>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</si>
  <si>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</si>
  <si>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</si>
  <si>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</si>
  <si>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</si>
  <si>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</si>
  <si>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</si>
  <si>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</si>
  <si>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</si>
  <si>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</si>
  <si>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</si>
  <si>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</si>
  <si>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</si>
  <si>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</si>
  <si>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</si>
  <si>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</si>
  <si>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</si>
  <si>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</si>
  <si>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</si>
  <si>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</si>
  <si>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</si>
  <si>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</si>
  <si>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</si>
  <si>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</si>
  <si>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</si>
  <si>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</si>
  <si>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</si>
  <si>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</si>
  <si>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</si>
  <si>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</si>
  <si>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</si>
  <si>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</si>
  <si>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</si>
  <si>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</si>
  <si>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</si>
  <si>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</si>
  <si>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</si>
  <si>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</si>
  <si>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</si>
  <si>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</si>
  <si>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</si>
  <si>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</si>
  <si>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</si>
  <si>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</si>
  <si>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</si>
  <si>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</si>
  <si>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</si>
  <si>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</si>
  <si>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</si>
  <si>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</si>
  <si>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</si>
  <si>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</si>
  <si>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</si>
  <si>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</si>
  <si>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</si>
  <si>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</si>
  <si>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</si>
  <si>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</si>
  <si>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</si>
  <si>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</si>
  <si>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</si>
  <si>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</si>
  <si>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</si>
  <si>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</si>
  <si>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</si>
  <si>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</si>
  <si>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</si>
  <si>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</si>
  <si>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</si>
  <si>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</si>
  <si>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</si>
  <si>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</si>
  <si>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</si>
  <si>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</si>
  <si>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</si>
  <si>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</si>
  <si>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</si>
  <si>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</si>
  <si>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</si>
  <si>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</si>
  <si>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</si>
  <si>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</si>
  <si>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</si>
  <si>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</si>
  <si>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</si>
  <si>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</si>
  <si>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</si>
  <si>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</si>
  <si>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</si>
  <si>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</si>
  <si>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</si>
  <si>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</si>
  <si>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</si>
  <si>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</si>
  <si>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</si>
  <si>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</si>
  <si>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</si>
  <si>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</si>
  <si>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</si>
  <si>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</si>
  <si>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</si>
  <si>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</si>
  <si>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</si>
  <si>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</si>
  <si>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</si>
  <si>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</si>
  <si>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</si>
  <si>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</si>
  <si>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</si>
  <si>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</si>
  <si>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</si>
  <si>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</si>
  <si>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</si>
  <si>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</si>
  <si>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</si>
  <si>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</si>
  <si>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</si>
  <si>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</si>
  <si>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</si>
  <si>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</si>
  <si>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</si>
  <si>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</si>
  <si>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</si>
  <si>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</si>
  <si>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</si>
  <si>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</si>
  <si>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</si>
  <si>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</si>
  <si>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</si>
  <si>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</si>
  <si>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</si>
  <si>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</si>
  <si>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</si>
  <si>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</si>
  <si>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</si>
  <si>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</si>
  <si>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</si>
  <si>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</si>
  <si>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</si>
  <si>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</si>
  <si>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</si>
  <si>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</si>
  <si>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</si>
  <si>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</si>
  <si>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</si>
  <si>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</si>
  <si>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</si>
  <si>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</si>
  <si>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</si>
  <si>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</si>
  <si>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</si>
  <si>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</si>
  <si>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</si>
  <si>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</si>
  <si>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</si>
  <si>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</si>
  <si>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</si>
  <si>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</si>
  <si>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</si>
  <si>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</si>
  <si>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</si>
  <si>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</si>
  <si>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</si>
  <si>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</si>
  <si>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</si>
  <si>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</si>
  <si>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</si>
  <si>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</si>
  <si>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</si>
  <si>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</si>
  <si>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</si>
  <si>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</si>
  <si>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</si>
  <si>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</si>
  <si>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</si>
  <si>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</si>
  <si>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</si>
  <si>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</si>
  <si>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</si>
  <si>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</si>
  <si>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</si>
  <si>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</si>
  <si>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</si>
  <si>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</si>
  <si>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</si>
  <si>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</si>
  <si>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</si>
  <si>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</si>
  <si>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</si>
  <si>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</si>
  <si>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</si>
  <si>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</si>
  <si>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</si>
  <si>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</si>
  <si>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</si>
  <si>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</si>
  <si>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</si>
  <si>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</si>
  <si>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</si>
  <si>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</si>
  <si>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</si>
  <si>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</si>
  <si>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</si>
  <si>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</si>
  <si>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</si>
  <si>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</si>
  <si>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</si>
  <si>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</si>
  <si>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</si>
  <si>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</si>
  <si>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</si>
  <si>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</si>
  <si>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</si>
  <si>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</si>
  <si>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</si>
  <si>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</si>
  <si>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</si>
  <si>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</si>
  <si>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</si>
  <si>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</si>
  <si>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</si>
  <si>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</si>
  <si>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</si>
  <si>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</si>
  <si>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</si>
  <si>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</si>
  <si>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</si>
  <si>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</si>
  <si>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</si>
  <si>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</si>
  <si>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</si>
  <si>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</si>
  <si>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</si>
  <si>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</si>
  <si>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</si>
  <si>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</si>
  <si>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</si>
  <si>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</si>
  <si>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</si>
  <si>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</si>
  <si>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</si>
  <si>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</si>
  <si>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</si>
  <si>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</si>
  <si>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</si>
  <si>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</si>
  <si>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</si>
  <si>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</si>
  <si>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</si>
  <si>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</si>
  <si>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</si>
  <si>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</si>
  <si>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</si>
  <si>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</si>
  <si>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</si>
  <si>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</si>
  <si>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</si>
  <si>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</si>
  <si>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</si>
  <si>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</si>
  <si>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</si>
  <si>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</si>
  <si>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</si>
  <si>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</si>
  <si>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</si>
  <si>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</si>
  <si>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</si>
  <si>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</si>
  <si>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</si>
  <si>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</si>
  <si>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</si>
  <si>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</si>
  <si>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</si>
  <si>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</si>
  <si>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</si>
  <si>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</si>
  <si>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</si>
  <si>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</si>
  <si>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</si>
  <si>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</si>
  <si>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</si>
  <si>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</si>
  <si>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</si>
  <si>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</si>
  <si>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</si>
  <si>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</si>
  <si>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</si>
  <si>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</si>
  <si>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</si>
  <si>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</si>
  <si>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</si>
  <si>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</si>
  <si>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</si>
  <si>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</si>
  <si>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</si>
  <si>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</si>
  <si>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</si>
  <si>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</si>
  <si>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</si>
  <si>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</si>
  <si>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</si>
  <si>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</si>
  <si>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</si>
  <si>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</si>
  <si>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</si>
  <si>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</si>
  <si>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</si>
  <si>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</si>
  <si>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</si>
  <si>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</si>
  <si>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</si>
  <si>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</si>
  <si>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</si>
  <si>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</si>
  <si>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</si>
  <si>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</si>
  <si>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</si>
  <si>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</si>
  <si>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</si>
  <si>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</si>
  <si>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</si>
  <si>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</si>
  <si>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</si>
  <si>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</si>
  <si>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</si>
  <si>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</si>
  <si>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</si>
  <si>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</si>
  <si>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</si>
  <si>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</si>
  <si>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</si>
  <si>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</si>
  <si>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</si>
  <si>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</si>
  <si>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</si>
  <si>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</si>
  <si>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</si>
  <si>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</si>
  <si>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</si>
  <si>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</si>
  <si>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</si>
  <si>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</si>
  <si>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</si>
  <si>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</si>
  <si>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</si>
  <si>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</si>
  <si>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</si>
  <si>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</si>
  <si>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</si>
  <si>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</si>
  <si>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</si>
  <si>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</si>
  <si>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</si>
  <si>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</si>
  <si>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</si>
  <si>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</si>
  <si>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</si>
  <si>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</si>
  <si>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</si>
  <si>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</si>
  <si>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</si>
  <si>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</si>
  <si>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</si>
  <si>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</si>
  <si>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</si>
  <si>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</si>
  <si>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</si>
  <si>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</si>
  <si>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</si>
  <si>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</si>
  <si>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</si>
  <si>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</si>
  <si>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</si>
  <si>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</si>
  <si>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</si>
  <si>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</si>
  <si>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</si>
  <si>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</si>
  <si>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</si>
  <si>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</si>
  <si>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</si>
  <si>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</si>
  <si>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</si>
  <si>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</si>
  <si>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</si>
  <si>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</si>
  <si>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</si>
  <si>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</si>
  <si>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</si>
  <si>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</si>
  <si>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</si>
  <si>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</si>
  <si>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</si>
  <si>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</si>
  <si>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</si>
  <si>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</si>
  <si>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</si>
  <si>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</si>
  <si>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</si>
  <si>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</si>
  <si>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</si>
  <si>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</si>
  <si>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</si>
  <si>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</si>
  <si>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</si>
  <si>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</si>
  <si>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</si>
  <si>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</si>
  <si>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</si>
  <si>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</si>
  <si>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</si>
  <si>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</si>
  <si>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</si>
  <si>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</si>
  <si>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</si>
  <si>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</si>
  <si>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</si>
  <si>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</si>
  <si>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</si>
  <si>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</si>
  <si>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</si>
  <si>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</si>
  <si>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</si>
  <si>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</si>
  <si>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</si>
  <si>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</si>
  <si>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</si>
  <si>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</si>
  <si>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</si>
  <si>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</si>
  <si>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</si>
  <si>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</si>
  <si>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</si>
  <si>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</si>
  <si>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</si>
  <si>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</si>
  <si>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</si>
  <si>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</si>
  <si>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</si>
  <si>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</si>
  <si>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</si>
  <si>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</si>
  <si>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</si>
  <si>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</si>
  <si>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</si>
  <si>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</si>
  <si>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</si>
  <si>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</si>
  <si>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</si>
  <si>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</si>
  <si>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</si>
  <si>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</si>
  <si>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</si>
  <si>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</si>
  <si>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</si>
  <si>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</si>
  <si>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</si>
  <si>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</si>
  <si>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</si>
  <si>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</si>
  <si>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</si>
  <si>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</si>
  <si>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</si>
  <si>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</si>
  <si>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</si>
  <si>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</si>
  <si>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</si>
  <si>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</si>
  <si>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</si>
  <si>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</si>
  <si>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</si>
  <si>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</si>
  <si>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</si>
  <si>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</si>
  <si>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</si>
  <si>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</si>
  <si>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</si>
  <si>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</si>
  <si>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</si>
  <si>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</si>
  <si>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</si>
  <si>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</si>
  <si>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</si>
  <si>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</si>
  <si>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</si>
  <si>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</si>
  <si>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</si>
  <si>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</si>
  <si>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</si>
  <si>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</si>
  <si>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</si>
  <si>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</si>
  <si>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</si>
  <si>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</si>
  <si>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</si>
  <si>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</si>
  <si>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</si>
  <si>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</si>
  <si>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</si>
  <si>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</si>
  <si>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</si>
  <si>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</si>
  <si>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</si>
  <si>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</si>
  <si>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</si>
  <si>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</si>
  <si>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</si>
  <si>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</si>
  <si>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</si>
  <si>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</si>
  <si>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</si>
  <si>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</si>
  <si>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</si>
  <si>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</si>
  <si>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</si>
  <si>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</si>
  <si>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</si>
  <si>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</si>
  <si>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</si>
  <si>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</si>
  <si>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</si>
  <si>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</si>
  <si>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</si>
  <si>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</si>
  <si>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</si>
  <si>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</si>
  <si>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</si>
  <si>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</si>
  <si>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</si>
  <si>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</si>
  <si>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</si>
  <si>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</si>
  <si>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</si>
  <si>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</si>
  <si>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</si>
  <si>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</si>
  <si>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</si>
  <si>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</si>
  <si>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</si>
  <si>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</si>
  <si>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</si>
  <si>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</si>
  <si>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</si>
  <si>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</si>
  <si>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</si>
  <si>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</si>
  <si>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</si>
  <si>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</si>
  <si>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</si>
  <si>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</si>
  <si>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</si>
  <si>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</si>
  <si>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</si>
  <si>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</si>
  <si>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</si>
  <si>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</si>
  <si>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</si>
  <si>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</si>
  <si>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</si>
  <si>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</si>
  <si>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</si>
  <si>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</si>
  <si>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</si>
  <si>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</si>
  <si>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</si>
  <si>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</si>
  <si>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</si>
  <si>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</si>
  <si>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</si>
  <si>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</si>
  <si>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</si>
  <si>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</si>
  <si>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</si>
  <si>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</si>
  <si>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</si>
  <si>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</si>
  <si>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</si>
  <si>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</si>
  <si>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</si>
  <si>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</si>
  <si>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</si>
  <si>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</si>
  <si>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</si>
  <si>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</si>
  <si>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</si>
  <si>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</si>
  <si>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</si>
  <si>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</si>
  <si>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</si>
  <si>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</si>
  <si>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</si>
  <si>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</si>
  <si>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</si>
  <si>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</si>
  <si>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</si>
  <si>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</si>
  <si>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</si>
  <si>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</si>
  <si>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</si>
  <si>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</si>
  <si>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</si>
  <si>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</si>
  <si>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</si>
  <si>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</si>
  <si>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</si>
  <si>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</si>
  <si>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</si>
  <si>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</si>
  <si>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</si>
  <si>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</si>
  <si>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</si>
  <si>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</si>
  <si>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</si>
  <si>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</si>
  <si>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</si>
  <si>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</si>
  <si>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</si>
  <si>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</si>
  <si>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</si>
  <si>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</si>
  <si>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</si>
  <si>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</si>
  <si>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</si>
  <si>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</si>
  <si>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</si>
  <si>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</si>
  <si>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</si>
  <si>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</si>
  <si>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</si>
  <si>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</si>
  <si>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</si>
  <si>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</si>
  <si>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</si>
  <si>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</si>
  <si>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</si>
  <si>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</si>
  <si>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</si>
  <si>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</si>
  <si>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</si>
  <si>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</si>
  <si>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</si>
  <si>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</si>
  <si>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</si>
  <si>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</si>
  <si>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</si>
  <si>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</si>
  <si>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</si>
  <si>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</si>
  <si>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</si>
  <si>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</si>
  <si>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</si>
  <si>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</si>
  <si>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</si>
  <si>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</si>
  <si>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</si>
  <si>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</si>
  <si>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</si>
  <si>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</si>
  <si>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</si>
  <si>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</si>
  <si>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</si>
  <si>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</si>
  <si>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</si>
  <si>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</si>
  <si>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</si>
  <si>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</si>
  <si>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</si>
  <si>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</si>
  <si>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</si>
  <si>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</si>
  <si>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</si>
  <si>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</si>
  <si>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</si>
  <si>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</si>
  <si>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</si>
  <si>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</si>
  <si>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</si>
  <si>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</si>
  <si>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</si>
  <si>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</si>
  <si>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</si>
  <si>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</si>
  <si>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</si>
  <si>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</si>
  <si>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</si>
  <si>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</si>
  <si>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</si>
  <si>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</si>
  <si>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</si>
  <si>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</si>
  <si>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</si>
  <si>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</si>
  <si>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</si>
  <si>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</si>
  <si>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</si>
  <si>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</si>
  <si>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</si>
  <si>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</si>
  <si>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</si>
  <si>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</si>
  <si>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</si>
  <si>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</si>
  <si>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</si>
  <si>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</si>
  <si>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</si>
  <si>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</si>
  <si>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</si>
  <si>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</si>
  <si>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</si>
  <si>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</si>
  <si>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</si>
  <si>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</si>
  <si>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</si>
  <si>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</si>
  <si>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</si>
  <si>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</si>
  <si>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</si>
  <si>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</si>
  <si>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</si>
  <si>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</si>
  <si>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</si>
  <si>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</si>
  <si>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</si>
  <si>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</si>
  <si>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</si>
  <si>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</si>
  <si>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</si>
  <si>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</si>
  <si>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</si>
  <si>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</si>
  <si>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</si>
  <si>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</si>
  <si>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</si>
  <si>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</si>
  <si>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</si>
  <si>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</si>
  <si>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</si>
  <si>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</si>
  <si>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</si>
  <si>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</si>
  <si>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</si>
  <si>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</si>
  <si>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</si>
  <si>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</si>
  <si>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</si>
  <si>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</si>
  <si>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</si>
  <si>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</si>
  <si>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</si>
  <si>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</si>
  <si>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</si>
  <si>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</si>
  <si>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</si>
  <si>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</si>
  <si>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</si>
  <si>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</si>
  <si>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</si>
  <si>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</si>
  <si>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</si>
  <si>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</si>
  <si>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</si>
  <si>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</si>
  <si>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</si>
  <si>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</si>
  <si>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</si>
  <si>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</si>
  <si>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</si>
  <si>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</si>
  <si>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</si>
  <si>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</si>
  <si>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</si>
  <si>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</si>
  <si>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</si>
  <si>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</si>
  <si>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</si>
  <si>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</si>
  <si>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</si>
  <si>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</si>
  <si>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</si>
  <si>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</si>
  <si>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</si>
  <si>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</si>
  <si>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</si>
  <si>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</si>
  <si>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</si>
  <si>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</si>
  <si>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</si>
  <si>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</si>
  <si>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</si>
  <si>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</si>
  <si>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</si>
  <si>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</si>
  <si>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</si>
  <si>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</si>
  <si>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</si>
  <si>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</si>
  <si>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</si>
  <si>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</si>
  <si>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</si>
  <si>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</si>
  <si>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</si>
  <si>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</si>
  <si>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</si>
  <si>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</si>
  <si>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</si>
  <si>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</si>
  <si>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</si>
  <si>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</si>
  <si>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</si>
  <si>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</si>
  <si>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</si>
  <si>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</si>
  <si>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</si>
  <si>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</si>
  <si>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</si>
  <si>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</si>
  <si>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</si>
  <si>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</si>
  <si>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</si>
  <si>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</si>
  <si>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</si>
  <si>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</si>
  <si>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</si>
  <si>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</si>
  <si>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</si>
  <si>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</si>
  <si>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</si>
  <si>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</si>
  <si>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</si>
  <si>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</si>
  <si>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</si>
  <si>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</si>
  <si>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</si>
  <si>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</si>
  <si>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</si>
  <si>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</si>
  <si>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</si>
  <si>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</si>
  <si>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</si>
  <si>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</si>
  <si>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</si>
  <si>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</si>
  <si>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</si>
  <si>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</si>
  <si>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</si>
  <si>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</si>
  <si>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</si>
  <si>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</si>
  <si>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</si>
  <si>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</si>
  <si>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</si>
  <si>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</si>
  <si>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</si>
  <si>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</si>
  <si>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</si>
  <si>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</si>
  <si>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</si>
  <si>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</si>
  <si>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</si>
  <si>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</si>
  <si>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</si>
  <si>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</si>
  <si>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</si>
  <si>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</si>
  <si>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</si>
  <si>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</si>
  <si>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</si>
  <si>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</si>
  <si>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</si>
  <si>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</si>
  <si>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</si>
  <si>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</si>
  <si>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</si>
  <si>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</si>
  <si>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</si>
  <si>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</si>
  <si>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</si>
  <si>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</si>
  <si>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</si>
  <si>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</si>
  <si>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</si>
  <si>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</si>
  <si>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</si>
  <si>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</si>
  <si>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</si>
  <si>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</si>
  <si>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</si>
  <si>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</si>
  <si>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</si>
  <si>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</si>
  <si>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</si>
  <si>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</si>
  <si>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</si>
  <si>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</si>
  <si>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</si>
  <si>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</si>
  <si>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</si>
  <si>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</si>
  <si>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</si>
  <si>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</si>
  <si>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</si>
  <si>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</si>
  <si>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</si>
  <si>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</si>
  <si>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</si>
  <si>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</si>
  <si>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</si>
  <si>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</si>
  <si>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</si>
  <si>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</si>
  <si>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</si>
  <si>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</si>
  <si>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</si>
  <si>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</si>
  <si>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</si>
  <si>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</si>
  <si>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</si>
  <si>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</si>
  <si>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</si>
  <si>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</si>
  <si>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</si>
  <si>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</si>
  <si>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</si>
  <si>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</si>
  <si>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</si>
  <si>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</si>
  <si>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</si>
  <si>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</si>
  <si>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</si>
  <si>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</si>
  <si>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</si>
  <si>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</si>
  <si>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</si>
  <si>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</si>
  <si>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</si>
  <si>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</si>
  <si>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</si>
  <si>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</si>
  <si>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</si>
  <si>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</si>
  <si>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</si>
  <si>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</si>
  <si>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</si>
  <si>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</si>
  <si>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</si>
  <si>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</si>
  <si>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</si>
  <si>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</si>
  <si>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</si>
  <si>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</si>
  <si>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</si>
  <si>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</si>
  <si>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</si>
  <si>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</si>
  <si>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</si>
  <si>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</si>
  <si>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</si>
  <si>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</si>
  <si>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</si>
  <si>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</si>
  <si>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</si>
  <si>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</si>
  <si>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</si>
  <si>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</si>
  <si>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</si>
  <si>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</si>
  <si>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</si>
  <si>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</si>
  <si>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</si>
  <si>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</si>
  <si>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</si>
  <si>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</si>
  <si>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</si>
  <si>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</si>
  <si>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</si>
  <si>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</si>
  <si>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</si>
  <si>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</si>
  <si>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</si>
  <si>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</si>
  <si>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</si>
  <si>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</si>
  <si>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</si>
  <si>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</si>
  <si>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</si>
  <si>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</si>
  <si>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</si>
  <si>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</si>
  <si>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</si>
  <si>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</si>
  <si>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</si>
  <si>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</si>
  <si>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</si>
  <si>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</si>
  <si>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</si>
  <si>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</si>
  <si>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</si>
  <si>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</si>
  <si>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</si>
  <si>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</si>
  <si>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</si>
  <si>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</si>
  <si>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</si>
  <si>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</si>
  <si>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</si>
  <si>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</si>
  <si>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</si>
  <si>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</si>
  <si>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</si>
  <si>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</si>
  <si>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</si>
  <si>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</si>
  <si>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</si>
  <si>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</si>
  <si>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</si>
  <si>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</si>
  <si>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</si>
  <si>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</si>
  <si>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</si>
  <si>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</si>
  <si>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</si>
  <si>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</si>
  <si>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</si>
  <si>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</si>
  <si>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</si>
  <si>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</si>
  <si>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</si>
  <si>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</si>
  <si>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</si>
  <si>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</si>
  <si>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</si>
  <si>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</si>
  <si>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</si>
  <si>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</si>
  <si>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</si>
  <si>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</si>
  <si>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</si>
  <si>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</si>
  <si>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</si>
  <si>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</si>
  <si>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</si>
  <si>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</si>
  <si>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</si>
  <si>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</si>
  <si>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</si>
  <si>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</si>
  <si>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</si>
  <si>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</si>
  <si>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</si>
  <si>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</si>
  <si>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</si>
  <si>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</si>
  <si>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</si>
  <si>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</si>
  <si>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</si>
  <si>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</si>
  <si>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</si>
  <si>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</si>
  <si>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</si>
  <si>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</si>
  <si>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</si>
  <si>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</si>
  <si>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</si>
  <si>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</si>
  <si>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</si>
  <si>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</si>
  <si>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</si>
  <si>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</si>
  <si>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</si>
  <si>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</si>
  <si>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</si>
  <si>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</si>
  <si>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</si>
  <si>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</si>
  <si>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</si>
  <si>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</si>
  <si>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</si>
  <si>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</si>
  <si>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</si>
  <si>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</si>
  <si>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</si>
  <si>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</si>
  <si>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</si>
  <si>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</si>
  <si>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</si>
  <si>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</si>
  <si>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</si>
  <si>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</si>
  <si>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</si>
  <si>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</si>
  <si>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</si>
  <si>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</si>
  <si>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</si>
  <si>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</si>
  <si>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</si>
  <si>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</si>
  <si>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</si>
  <si>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</si>
  <si>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</si>
  <si>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</si>
  <si>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</si>
  <si>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</si>
  <si>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</si>
  <si>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</si>
  <si>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</si>
  <si>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</si>
  <si>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</si>
  <si>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</si>
  <si>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</si>
  <si>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</si>
  <si>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</si>
  <si>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</si>
  <si>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</si>
  <si>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</si>
  <si>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</si>
  <si>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</si>
  <si>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</si>
  <si>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</si>
  <si>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</si>
  <si>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</si>
  <si>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</si>
  <si>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</si>
  <si>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</si>
  <si>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</si>
  <si>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</si>
  <si>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</si>
  <si>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</si>
  <si>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</si>
  <si>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</si>
  <si>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</si>
  <si>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</si>
  <si>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</si>
  <si>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</si>
  <si>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</si>
  <si>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</si>
  <si>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</si>
  <si>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</si>
  <si>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</si>
  <si>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</si>
  <si>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</si>
  <si>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</si>
  <si>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</si>
  <si>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</si>
  <si>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</si>
  <si>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</si>
  <si>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</si>
  <si>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</si>
  <si>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</si>
  <si>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</si>
  <si>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</si>
  <si>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</si>
  <si>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</si>
  <si>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</si>
  <si>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</si>
  <si>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</si>
  <si>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</si>
  <si>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</si>
  <si>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</si>
  <si>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</si>
  <si>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</si>
  <si>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</si>
  <si>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</si>
  <si>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</si>
  <si>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</si>
  <si>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</si>
  <si>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</si>
  <si>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</si>
  <si>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</si>
  <si>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</si>
  <si>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</si>
  <si>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</si>
  <si>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</si>
  <si>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</si>
  <si>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</si>
  <si>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</si>
  <si>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</si>
  <si>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</si>
  <si>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</si>
  <si>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</si>
  <si>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</si>
  <si>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</si>
  <si>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</si>
  <si>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</si>
  <si>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</si>
  <si>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</si>
  <si>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</si>
  <si>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</si>
  <si>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</si>
  <si>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</si>
  <si>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</si>
  <si>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</si>
  <si>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</si>
  <si>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</si>
  <si>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</si>
  <si>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</si>
  <si>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</si>
  <si>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</si>
  <si>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</si>
  <si>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</si>
  <si>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</si>
  <si>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</si>
  <si>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</si>
  <si>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</si>
  <si>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</si>
  <si>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</si>
  <si>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</si>
  <si>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</si>
  <si>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</si>
  <si>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</si>
  <si>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</si>
  <si>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</si>
  <si>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</si>
  <si>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</si>
  <si>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</si>
  <si>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</si>
  <si>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</si>
  <si>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</si>
  <si>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</si>
  <si>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</si>
  <si>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</si>
  <si>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</si>
  <si>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</si>
  <si>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</si>
  <si>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</si>
  <si>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</si>
  <si>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</si>
  <si>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</si>
  <si>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</si>
  <si>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</si>
  <si>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</si>
  <si>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</si>
  <si>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</si>
  <si>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</si>
  <si>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</si>
  <si>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</si>
  <si>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</si>
  <si>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</si>
  <si>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</si>
  <si>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</si>
  <si>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</si>
  <si>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</si>
  <si>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</si>
  <si>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</si>
  <si>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</si>
  <si>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</si>
  <si>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</si>
  <si>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</si>
  <si>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</si>
  <si>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</si>
  <si>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</si>
  <si>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</si>
  <si>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</si>
  <si>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</si>
  <si>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</si>
  <si>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</si>
  <si>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</si>
  <si>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</si>
  <si>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</si>
  <si>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</si>
  <si>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</si>
  <si>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</si>
  <si>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</si>
  <si>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</si>
  <si>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</si>
  <si>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</si>
  <si>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</si>
  <si>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</si>
  <si>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</si>
  <si>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</si>
  <si>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</si>
  <si>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</si>
  <si>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</si>
  <si>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</si>
  <si>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</si>
  <si>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</si>
  <si>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</si>
  <si>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</si>
  <si>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</si>
  <si>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</si>
  <si>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</si>
  <si>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</si>
  <si>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</si>
  <si>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</si>
  <si>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</si>
  <si>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</si>
  <si>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</si>
  <si>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</si>
  <si>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</si>
  <si>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</si>
  <si>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</si>
  <si>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</si>
  <si>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</si>
  <si>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</si>
  <si>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</si>
  <si>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</si>
  <si>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</si>
  <si>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</si>
  <si>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</si>
  <si>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</si>
  <si>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</si>
  <si>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</si>
  <si>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</si>
  <si>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</si>
  <si>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</si>
  <si>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</si>
  <si>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</si>
  <si>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</si>
  <si>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</si>
  <si>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</si>
  <si>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</si>
  <si>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</si>
  <si>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</si>
  <si>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</si>
  <si>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</si>
  <si>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</si>
  <si>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</si>
  <si>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</si>
  <si>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</si>
  <si>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</si>
  <si>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</si>
  <si>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</si>
  <si>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</si>
  <si>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</si>
  <si>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</si>
  <si>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</si>
  <si>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</si>
  <si>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</si>
  <si>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</si>
  <si>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</si>
  <si>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</si>
  <si>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</si>
  <si>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</si>
  <si>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</si>
  <si>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</si>
  <si>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</si>
  <si>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</si>
  <si>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</si>
  <si>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</si>
  <si>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</si>
  <si>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</si>
  <si>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</si>
  <si>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</si>
  <si>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</si>
  <si>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</si>
  <si>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</si>
  <si>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</si>
  <si>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</si>
  <si>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</si>
  <si>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</si>
  <si>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</si>
  <si>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</si>
  <si>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</si>
  <si>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</si>
  <si>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</si>
  <si>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</si>
  <si>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</si>
  <si>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</si>
  <si>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</si>
  <si>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</si>
  <si>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</si>
  <si>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</si>
  <si>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</si>
  <si>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</si>
  <si>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</si>
  <si>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</si>
  <si>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</si>
  <si>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</si>
  <si>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</si>
  <si>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</si>
  <si>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</si>
  <si>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</si>
  <si>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</si>
  <si>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</si>
  <si>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</si>
  <si>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</si>
  <si>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</si>
  <si>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</si>
  <si>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</si>
  <si>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</si>
  <si>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</si>
  <si>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</si>
  <si>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</si>
  <si>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</si>
  <si>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</si>
  <si>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</si>
  <si>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</si>
  <si>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</si>
  <si>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</si>
  <si>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</si>
  <si>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</si>
  <si>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</si>
  <si>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</si>
  <si>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</si>
  <si>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</si>
  <si>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</si>
  <si>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</si>
  <si>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</si>
  <si>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</si>
  <si>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</si>
  <si>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</si>
  <si>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</si>
  <si>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</si>
  <si>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</si>
  <si>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</si>
  <si>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</si>
  <si>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</si>
  <si>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</si>
  <si>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</si>
  <si>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</si>
  <si>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</si>
  <si>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</si>
  <si>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</si>
  <si>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</si>
  <si>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</si>
  <si>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</si>
  <si>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</si>
  <si>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</si>
  <si>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</si>
  <si>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</si>
  <si>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</si>
  <si>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</si>
  <si>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</si>
  <si>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</si>
  <si>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</si>
  <si>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</si>
  <si>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</si>
  <si>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</si>
  <si>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</si>
  <si>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</si>
  <si>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</si>
  <si>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</si>
  <si>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</si>
  <si>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</si>
  <si>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</si>
  <si>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</si>
  <si>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</si>
  <si>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</si>
  <si>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</si>
  <si>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</si>
  <si>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</si>
  <si>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</si>
  <si>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</si>
  <si>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</si>
  <si>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</si>
  <si>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</si>
  <si>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</si>
  <si>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</si>
  <si>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</si>
  <si>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</si>
  <si>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</si>
  <si>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</si>
  <si>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PCM-20251121-00000725</t>
  </si>
  <si>
    <t>EM Team on the way ETA: 10 Mins</t>
  </si>
  <si>
    <t>PCM-20251121-00000702</t>
  </si>
  <si>
    <t xml:space="preserve">team on the way need 10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</si>
</sst>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9" totalsRowShown="0" headerRowDxfId="31" dataDxfId="30" headerRowBorderDxfId="28" tableBorderDxfId="29">
  <autoFilter ref="A1:L1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319.69314687499718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6.7082060180837288E-2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45982.641572800923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45982.641572800923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45982.641572800923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45982.641572800923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45982.641572800923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45982.641572800923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45982.641572800923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45982.641572800923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45982.641572800923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45982.641572800923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45982.641572800923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45982.641572800923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45982.641572800923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45982.641572800923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45982.641572800923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45982.641572800923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45982.641572800923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45982.641572800923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45982.641572800923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45982.641572800923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45982.641572800923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45982.641572800923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45982.641572800923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45982.641572800923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45982.641572800923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45982.641572800923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45982.641572800923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45982.641572800923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45982.641572800923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45982.641572800923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45982.641572800923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45982.641572800923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45982.641572800923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45982.641572800923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45982.641572800923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45982.641572800923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45982.641572800923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45982.641572800923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45982.641572800923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45982.641572800923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45982.641572800923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45982.641572800923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45982.641572800923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45982.641572800923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45982.641572800923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45982.641572800923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45982.641572800923</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45982.641572800923</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89D7AA67-F4B7-4952-ACCD-4DB0447494C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157.64173483796185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45982.641572800923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45982.641572800923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45982.641572800923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45982.641572800923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45982.641572800923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45982.641572800923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45982.641572800923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45982.641572800923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45982.641572800923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45982.641572800923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45982.641572800923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45982.641572800923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45982.641572800923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45982.641572800923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45982.641572800923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45982.641572800923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45982.641572800923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45982.641572800923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45982.641572800923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45982.641572800923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45982.641572800923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45982.641572800923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45982.641572800923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45982.641572800923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45982.641572800923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45982.641572800923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45982.641572800923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45982.641572800923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45982.641572800923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45982.641572800923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45982.641572800923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45982.641572800923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45982.641572800923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45982.641572800923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45982.641572800923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45982.641572800923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45982.641572800923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45982.641572800923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45982.641572800923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45982.641572800923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45982.641572800923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45982.641572800923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45982.641572800923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45982.641572800923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45982.641572800923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45982.641572800923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45982.641572800923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45982.641572800923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45982.641572800923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45982.641572800923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45982.641572800923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45982.641572800923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45982.641572800923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45982.641572800923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45982.641572800923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45982.641572800923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45982.641572800923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45982.641572800923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45982.641572800923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45982.641572800923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45982.641572800923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45982.641572800923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45982.641572800923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45982.641572800923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45982.641572800923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45982.641572800923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45982.641572800923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45982.641572800923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45982.641572800923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45982.641572800923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45982.641572800923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45982.641572800923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45982.641572800923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45982.641572800923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45982.641572800923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45982.641572800923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45982.641572800923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45982.641572800923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45982.641572800923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45982.641572800923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45982.641572800923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45982.641572800923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45982.641572800923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45982.641572800923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45982.641572800923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45982.641572800923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45982.641572800923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45982.641572800923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45982.641572800923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45982.641572800923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45982.641572800923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45982.641572800923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45982.641572800923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45982.641572800923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45982.641572800923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45982.641572800923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45982.641572800923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45982.641572800923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45982.641572800923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45982.641572800923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45982.641572800923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45982.641572800923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45982.641572800923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45982.641572800923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45982.641572800923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45982.641572800923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45982.641572800923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45982.641572800923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45982.641572800923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45982.641572800923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45982.641572800923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45982.641572800923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45982.641572800923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45982.641572800923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45982.641572800923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45982.641572800923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45982.641572800923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45982.641572800923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45982.641572800923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45982.641572800923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45982.641572800923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45982.641572800923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45982.641572800923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45982.641572800923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45982.641572800923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45982.641572800923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45982.641572800923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45982.641572800923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45982.641572800923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45982.641572800923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45982.641572800923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45982.641572800923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45982.641572800923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45982.641572800923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45982.641572800923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45982.641572800923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45982.641572800923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45982.641572800923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45982.641572800923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45982.641572800923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45982.641572800923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45982.641572800923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45982.641572800923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45982.641572800923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45982.641572800923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45982.641572800923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45982.641572800923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45982.641572800923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45982.641572800923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45982.641572800923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45982.641572800923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45982.641572800923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45982.641572800923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45982.641572800923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45982.641572800923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45982.641572800923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45982.641572800923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45982.641572800923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45982.641572800923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45982.641572800923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45982.641572800923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45982.641572800923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45982.641572800923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45982.641572800923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45982.641572800923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45982.641572800923</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45982.641572800923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45982.641572800923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45982.641572800923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45982.641572800923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45982.641572800923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45982.641572800923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45982.641572800923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45982.641572800923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45982.641572800923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45982.641572800923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45982.641572800923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45982.641572800923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45982.641572800923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45982.641572800923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45982.641572800923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45982.641572800923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45982.641572800923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45982.641572800923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45982.641572800923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45982.641572800923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45982.641572800923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45982.641572800923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45982.641572800923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45982.641572800923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45982.641572800923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45982.641572800923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45982.641572800923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45982.641572800923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45982.641572800923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45982.641572800923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45982.641572800923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45982.641572800923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45982.641572800923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45982.641572800923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45982.641572800923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45982.641572800923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45982.641572800923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45982.641572800923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45982.641572800923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45982.641572800923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45982.641572800923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45982.641572800923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45982.641572800923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45982.641572800923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45982.641572800923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45982.641572800923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45982.641572800923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45982.641572800923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45982.641572800923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45982.641572800923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45982.641572800923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45982.641572800923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45982.641572800923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45982.641572800923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45982.641572800923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45982.641572800923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45982.641572800923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45982.641572800923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45982.641572800923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45982.641572800923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45982.641572800923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45982.641572800923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45982.641572800923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45982.641572800923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45982.641572800923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45982.641572800923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45982.641572800923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45982.641572800923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45982.641572800923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45982.641572800923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45982.641572800923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45982.641572800923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45982.641572800923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45982.641572800923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45982.641572800923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45982.641572800923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45982.641572800923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45982.641572800923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45982.641572800923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45982.641572800923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45982.641572800923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45982.641572800923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45982.641572800923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45982.641572800923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45982.641572800923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45982.641572800923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45982.641572800923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45982.641572800923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45982.641572800923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45982.641572800923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45982.641572800923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45982.641572800923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45982.641572800923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45982.641572800923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45982.641572800923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45982.641572800923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45982.641572800923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45982.641572800923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45982.641572800923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45982.641572800923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45982.641572800923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45982.641572800923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45982.641572800923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45982.641572800923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45982.641572800923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45982.641572800923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45982.641572800923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45982.641572800923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45982.641572800923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45982.641572800923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45982.641572800923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45982.641572800923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45982.641572800923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45982.641572800923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45982.641572800923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45982.641572800923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45982.641572800923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45982.641572800923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45982.641572800923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45982.641572800923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45982.641572800923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45982.641572800923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45982.641572800923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45982.641572800923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45982.641572800923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45982.641572800923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45982.641572800923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45982.641572800923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45982.641572800923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45982.641572800923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45982.641572800923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45982.641572800923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45982.641572800923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45982.641572800923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45982.641572800923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45982.641572800923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45982.641572800923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45982.641572800923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45982.641572800923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45982.641572800923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45982.641572800923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45982.641572800923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45982.641572800923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45982.641572800923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45982.641572800923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45982.641572800923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45982.641572800923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45982.641572800923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45982.641572800923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45982.641572800923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45982.641572800923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45982.641572800923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45982.641572800923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45982.641572800923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45982.641572800923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45982.641572800923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45982.641572800923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45982.641572800923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45982.641572800923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45982.641572800923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45982.641572800923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45982.641572800923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45982.641572800923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45982.641572800923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45982.641572800923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45982.641572800923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45982.641572800923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45982.641572800923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45982.641572800923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45982.641572800923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45982.641572800923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45982.641572800923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45982.641572800923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45982.641572800923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45982.641572800923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45982.641572800923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45982.641572800923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45982.641572800923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45982.641572800923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45982.641572800923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45982.641572800923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45982.641572800923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45982.641572800923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45982.641572800923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45982.641572800923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45982.641572800923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45982.641572800923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45982.641572800923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45982.641572800923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45982.641572800923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45982.641572800923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45982.641572800923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45982.641572800923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45982.641572800923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45982.641572800923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45982.641572800923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45982.641572800923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45982.641572800923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45982.641572800923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45982.641572800923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45982.641572800923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45982.641572800923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45982.641572800923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45982.641572800923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45982.641572800923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45982.641572800923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45982.641572800923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45982.641572800923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45982.641572800923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45982.641572800923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45982.641572800923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45982.641572800923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45982.641572800923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45982.641572800923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45982.641572800923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45982.641572800923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45982.641572800923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45982.641572800923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45982.641572800923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45982.641572800923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45982.641572800923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45982.641572800923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45982.641572800923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45982.641572800923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45982.641572800923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45982.641572800923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45982.641572800923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45982.641572800923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45982.641572800923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45982.641572800923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45982.641572800923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45982.641572800923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45982.641572800923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45982.641572800923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45982.641572800923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45982.641572800923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45982.641572800923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45982.641572800923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45982.641572800923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45982.641572800923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45982.641572800923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45982.641572800923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45982.641572800923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45982.641572800923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45982.641572800923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45982.641572800923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45982.641572800923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45982.641572800923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45982.641572800923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45982.641572800923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45982.641572800923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45982.641572800923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45982.641572800923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45982.641572800923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45982.641572800923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45982.641572800923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45982.641572800923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45982.641572800923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45982.641572800923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45982.641572800923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45982.641572800923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45982.641572800923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45982.641572800923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45982.641572800923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45982.641572800923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45982.641572800923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45982.641572800923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45982.641572800923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45982.641572800923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45982.641572800923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45982.641572800923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45982.641572800923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45982.641572800923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45982.641572800923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45982.641572800923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45982.641572800923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45982.641572800923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45982.641572800923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45982.641572800923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45982.641572800923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45982.641572800923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45982.641572800923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45982.641572800923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45982.641572800923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45982.641572800923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45982.641572800923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45982.641572800923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45982.641572800923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45982.641572800923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45982.641572800923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45982.641572800923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45982.641572800923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45982.641572800923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45982.641572800923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45982.641572800923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45982.641572800923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45982.641572800923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45982.641572800923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45982.641572800923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45982.641572800923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45982.641572800923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45982.641572800923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45982.641572800923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45982.641572800923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45982.641572800923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45982.641572800923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45982.641572800923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45982.641572800923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45982.641572800923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45982.641572800923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45982.641572800923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45982.641572800923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45982.641572800923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45982.641572800923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45982.641572800923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45982.641572800923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45982.641572800923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45982.641572800923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45982.641572800923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45982.641572800923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45982.641572800923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45982.641572800923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45982.641572800923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45982.641572800923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45982.641572800923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45982.641572800923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45982.641572800923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45982.641572800923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45982.641572800923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45982.641572800923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45982.641572800923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45982.641572800923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45982.641572800923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45982.641572800923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45982.641572800923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45982.641572800923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45982.641572800923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45982.641572800923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45982.641572800923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45982.641572800923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45982.641572800923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45982.641572800923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45982.641572800923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45982.641572800923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45982.641572800923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45982.641572800923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45982.641572800923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45982.641572800923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45982.641572800923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45982.641572800923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45982.641572800923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45982.641572800923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45982.641572800923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45982.641572800923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45982.641572800923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45982.641572800923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45982.641572800923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45982.641572800923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45982.641572800923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45982.641572800923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45982.641572800923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45982.641572800923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45982.641572800923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45982.641572800923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45982.641572800923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45982.641572800923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45982.641572800923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45982.641572800923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45982.641572800923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45982.641572800923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45982.641572800923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45982.641572800923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45982.641572800923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45982.641572800923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45982.641572800923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45982.641572800923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45982.641572800923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45982.641572800923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45982.641572800923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45982.641572800923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45982.641572800923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45982.641572800923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45982.641572800923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45982.641572800923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45982.641572800923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45982.641572800923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45982.641572800923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45982.641572800923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45982.641572800923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45982.641572800923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45982.641572800923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45982.641572800923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45982.641572800923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45982.641572800923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45982.641572800923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45982.641572800923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45982.641572800923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45982.641572800923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45982.641572800923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45982.641572800923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45982.641572800923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45982.641572800923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45982.641572800923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45982.641572800923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45982.641572800923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45982.641572800923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45982.641572800923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45982.641572800923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45982.641572800923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45982.641572800923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45982.641572800923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45982.641572800923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45982.641572800923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45982.641572800923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45982.641572800923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45982.641572800923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45982.641572800923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45982.641572800923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45982.641572800923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45982.641572800923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45982.641572800923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45982.641572800923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45982.641572800923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45982.641572800923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45982.641572800923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45982.641572800923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45982.641572800923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45982.641572800923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45982.641572800923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45982.641572800923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45982.641572800923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45982.641572800923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45982.641572800923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45982.641572800923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45982.641572800923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45982.641572800923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45982.641572800923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45982.641572800923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45982.641572800923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45982.641572800923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45982.641572800923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45982.641572800923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45982.641572800923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45982.641572800923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45982.641572800923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45982.641572800923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45982.641572800923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45982.641572800923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45982.641572800923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45982.641572800923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45982.641572800923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45982.641572800923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45982.641572800923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45982.641572800923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45982.641572800923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45982.641572800923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45982.641572800923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45982.641572800923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45982.641572800923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45982.641572800923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45982.641572800923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45982.641572800923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45982.641572800923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45982.641572800923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45982.641572800923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45982.641572800923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45982.641572800923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45982.641572800923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45982.641572800923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45982.641572800923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45982.641572800923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45982.641572800923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45982.641572800923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45982.641572800923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45982.641572800923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45982.641572800923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45982.641572800923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45982.641572800923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45982.641572800923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45982.641572800923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45982.641572800923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45982.641572800923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45982.641572800923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45982.641572800923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45982.641572800923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45982.641572800923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45982.641572800923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45982.641572800923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45982.641572800923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45982.641572800923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45982.641572800923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45982.641572800923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45982.641572800923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45982.641572800923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45982.641572800923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45982.641572800923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45982.641572800923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45982.641572800923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45982.641572800923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45982.641572800923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45982.641572800923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45982.641572800923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45982.641572800923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45982.641572800923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45982.641572800923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45982.641572800923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45982.641572800923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45982.641572800923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45982.641572800923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45982.641572800923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45982.641572800923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45982.641572800923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45982.641572800923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45982.641572800923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45982.641572800923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45982.641572800923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45982.641572800923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45982.641572800923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45982.641572800923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45982.641572800923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45982.641572800923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45982.641572800923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45982.641572800923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45982.641572800923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45982.641572800923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45982.641572800923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45982.641572800923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45982.641572800923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45982.641572800923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45982.641572800923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45982.641572800923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45982.641572800923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45982.641572800923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45982.641572800923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45982.641572800923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45982.641572800923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45982.641572800923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45982.641572800923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45982.641572800923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45982.641572800923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45982.641572800923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45982.641572800923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45982.641572800923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45982.641572800923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45982.641572800923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45982.641572800923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45982.641572800923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45982.641572800923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45982.641572800923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45982.641572800923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45982.641572800923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45982.641572800923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45982.641572800923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45982.641572800923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45982.641572800923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45982.641572800923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45982.641572800923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45982.641572800923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45982.641572800923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45982.641572800923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45982.641572800923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45982.641572800923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45982.641572800923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45982.641572800923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45982.641572800923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45982.641572800923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45982.641572800923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45982.641572800923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45982.641572800923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45982.641572800923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45982.641572800923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45982.641572800923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45982.641572800923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45982.641572800923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45982.641572800923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45982.641572800923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45982.641572800923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45982.641572800923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45982.641572800923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45982.641572800923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45982.641572800923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45982.641572800923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45982.641572800923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45982.641572800923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45982.641572800923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45982.641572800923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45982.641572800923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45982.641572800923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45982.641572800923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45982.641572800923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45982.641572800923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45982.641572800923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45982.641572800923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45982.641572800923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45982.641572800923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45982.641572800923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45982.641572800923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45982.641572800923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45982.641572800923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45982.641572800923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45982.641572800923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45982.641572800923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45982.641572800923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45982.641572800923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45982.641572800923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45982.641572800923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45982.641572800923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45982.641572800923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45982.641572800923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45982.641572800923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45982.641572800923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45982.641572800923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45982.641572800923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45982.641572800923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45982.641572800923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45982.641572800923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45982.641572800923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45982.641572800923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45982.641572800923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45982.641572800923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45982.641572800923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45982.641572800923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45982.641572800923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45982.641572800923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45982.641572800923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45982.641572800923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45982.641572800923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45982.641572800923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45982.641572800923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45982.641572800923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45982.641572800923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45982.641572800923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45982.641572800923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45982.641572800923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45982.641572800923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45982.641572800923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45982.641572800923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45982.641572800923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45982.641572800923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45982.641572800923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45982.641572800923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45982.641572800923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45982.641572800923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45982.641572800923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45982.641572800923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45982.641572800923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45982.641572800923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45982.641572800923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45982.641572800923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45982.641572800923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45982.641572800923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45982.641572800923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45982.641572800923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45982.641572800923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45982.641572800923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45982.641572800923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45982.641572800923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45982.641572800923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45982.641572800923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45982.641572800923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45982.641572800923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45982.641572800923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45982.641572800923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45982.641572800923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45982.641572800923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45982.641572800923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45982.641572800923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45982.641572800923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45982.641572800923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45982.641572800923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45982.641572800923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45982.641572800923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45982.641572800923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45982.641572800923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45982.641572800923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45982.641572800923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45982.641572800923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45982.641572800923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45982.641572800923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45982.641572800923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45982.641572800923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45982.641572800923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45982.641572800923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45982.641572800923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45982.641572800923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45982.641572800923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45982.641572800923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45982.641572800923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45982.641572800923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45982.641572800923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45982.641572800923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45982.641572800923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45982.641572800923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45982.641572800923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45982.641572800923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45982.641572800923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45982.641572800923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45982.641572800923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45982.641572800923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45982.641572800923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45982.641572800923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45982.641572800923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45982.641572800923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45982.641572800923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45982.641572800923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45982.641572800923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45982.641572800923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45982.641572800923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45982.641572800923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45982.641572800923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45982.641572800923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45982.641572800923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45982.641572800923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45982.641572800923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45982.641572800923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45982.641572800923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45982.641572800923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45982.641572800923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45982.641572800923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45982.641572800923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45982.641572800923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45982.641572800923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45982.641572800923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45982.641572800923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45982.641572800923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45982.641572800923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45982.641572800923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45982.641572800923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45982.641572800923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45982.641572800923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45982.641572800923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45982.641572800923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45982.641572800923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45982.641572800923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45982.641572800923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45982.641572800923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45982.641572800923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45982.641572800923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45982.641572800923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45982.641572800923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45982.641572800923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45982.641572800923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45982.641572800923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45982.641572800923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45982.641572800923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45982.641572800923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45982.641572800923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45982.641572800923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45982.641572800923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45982.641572800923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45982.641572800923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45982.641572800923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45982.641572800923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45982.641572800923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45982.641572800923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45982.641572800923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45982.641572800923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45982.641572800923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45982.641572800923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45982.641572800923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45982.641572800923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45982.641572800923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45982.641572800923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45982.641572800923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45982.641572800923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45982.641572800923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45982.641572800923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45982.641572800923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45982.641572800923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45982.641572800923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45982.641572800923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45982.641572800923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45982.641572800923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45982.641572800923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45982.641572800923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45982.641572800923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45982.641572800923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45982.641572800923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45982.641572800923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45982.641572800923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45982.641572800923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45982.641572800923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45982.641572800923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45982.641572800923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45982.641572800923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45982.641572800923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45982.641572800923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45982.641572800923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45982.641572800923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45982.641572800923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45982.641572800923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45982.641572800923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45982.641572800923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45982.641572800923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45982.641572800923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45982.641572800923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45982.641572800923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45982.641572800923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45982.641572800923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45982.641572800923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45982.641572800923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45982.641572800923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45982.641572800923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45982.641572800923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45982.641572800923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45982.641572800923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45982.641572800923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45982.641572800923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45982.641572800923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45982.641572800923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45982.641572800923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45982.641572800923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45982.641572800923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45982.641572800923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45982.641572800923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45982.641572800923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45982.641572800923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45982.641572800923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45982.641572800923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45982.641572800923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45982.641572800923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45982.641572800923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45982.641572800923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45982.641572800923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45982.641572800923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45982.641572800923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45982.641572800923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45982.641572800923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45982.641572800923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45982.641572800923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45982.641572800923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45982.641572800923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45982.641572800923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45982.641572800923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45982.641572800923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45982.641572800923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45982.641572800923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45982.641572800923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45982.641572800923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45982.641572800923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45982.641572800923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45982.641572800923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45982.641572800923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45982.641572800923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45982.641572800923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45982.641572800923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45982.641572800923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45982.641572800923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45982.641572800923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45982.641572800923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45982.641572800923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45982.641572800923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45982.641572800923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45982.641572800923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45982.641572800923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45982.641572800923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45982.641572800923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45982.641572800923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45982.641572800923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45982.641572800923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45982.641572800923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45982.641572800923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45982.641572800923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45982.641572800923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45982.641572800923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45982.641572800923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45982.641572800923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45982.641572800923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45982.641572800923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45982.641572800923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45982.641572800923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45982.641572800923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45982.641572800923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45982.641572800923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45982.641572800923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45982.641572800923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45982.641572800923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45982.641572800923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45982.641572800923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45982.641572800923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45982.641572800923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45982.641572800923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45982.641572800923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45982.641572800923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45982.641572800923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45982.641572800923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45982.641572800923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45982.641572800923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45982.641572800923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45982.641572800923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45982.641572800923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45982.641572800923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45982.641572800923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45982.641572800923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45982.641572800923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45982.641572800923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45982.641572800923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45982.641572800923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45982.641572800923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45982.641572800923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45982.641572800923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45982.641572800923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45982.641572800923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45982.641572800923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45982.641572800923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45982.641572800923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45982.641572800923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45982.641572800923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45982.641572800923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45982.641572800923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45982.641572800923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45982.641572800923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45982.641572800923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45982.641572800923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45982.641572800923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45982.641572800923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45982.641572800923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45982.641572800923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45982.641572800923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45982.641572800923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45982.641572800923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45982.641572800923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45982.641572800923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45982.641572800923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45982.641572800923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45982.641572800923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45982.641572800923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45982.641572800923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45982.641572800923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45982.641572800923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45982.641572800923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45982.641572800923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45982.641572800923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45982.641572800923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45982.641572800923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45982.641572800923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45982.641572800923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45982.641572800923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45982.641572800923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45982.641572800923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45982.641572800923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45982.641572800923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45982.641572800923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45982.641572800923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45982.641572800923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45982.641572800923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45982.641572800923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45982.641572800923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45982.641572800923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45982.641572800923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45982.641572800923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45982.641572800923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45982.641572800923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45982.641572800923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45982.641572800923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45982.641572800923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45982.641572800923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45982.641572800923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45982.641572800923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45982.641572800923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45982.641572800923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45982.641572800923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45982.641572800923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45982.641572800923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45982.641572800923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45982.641572800923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45982.641572800923</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279.16085520832712</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24" ca="1" si="0">IFERROR(NOW()-F3,"")</f>
        <v>45982.641572800923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45982.641572800923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45982.641572800923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45982.641572800923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45982.641572800923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45982.641572800923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45982.641572800923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45982.641572800923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45982.641572800923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45982.641572800923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45982.641572800923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45982.641572800923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45982.641572800923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45982.641572800923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45982.641572800923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45982.641572800923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45982.641572800923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45982.641572800923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45982.641572800923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45982.641572800923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45982.641572800923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45982.641572800923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45982.641572800923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45982.641572800923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45982.641572800923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45982.641572800923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45982.641572800923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45982.641572800923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45982.641572800923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45982.641572800923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45982.641572800923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45982.641572800923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45982.641572800923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45982.641572800923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45982.641572800923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45982.641572800923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45982.641572800923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45982.641572800923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45982.641572800923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45982.641572800923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45982.641572800923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45982.641572800923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45982.641572800923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45982.641572800923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45982.641572800923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45982.641572800923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45982.641572800923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45982.641572800923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45982.641572800923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45982.641572800923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45982.641572800923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45982.641572800923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45982.641572800923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45982.641572800923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45982.641572800923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45982.641572800923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45982.641572800923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45982.641572800923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45982.641572800923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45982.641572800923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45982.641572800923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45982.641572800923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45982.641572800923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45982.641572800923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45982.641572800923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45982.641572800923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45982.641572800923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45982.641572800923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45982.641572800923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45982.641572800923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45982.641572800923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45982.641572800923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45982.641572800923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45982.641572800923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45982.641572800923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45982.641572800923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45982.641572800923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45982.641572800923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45982.641572800923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45982.641572800923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45982.641572800923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45982.641572800923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45982.641572800923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45982.641572800923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45982.641572800923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45982.641572800923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45982.641572800923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45982.641572800923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45982.641572800923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45982.641572800923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45982.641572800923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45982.641572800923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45982.641572800923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45982.641572800923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45982.641572800923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45982.641572800923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45982.641572800923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45982.641572800923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45982.641572800923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45982.641572800923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45982.641572800923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45982.641572800923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45982.641572800923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45982.641572800923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45982.641572800923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45982.641572800923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45982.641572800923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45982.641572800923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45982.641572800923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45982.641572800923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45982.641572800923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45982.641572800923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45982.641572800923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45982.641572800923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45982.641572800923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45982.641572800923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45982.641572800923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45982.641572800923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45982.641572800923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45982.641572800923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45982.641572800923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45982.641572800923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45982.641572800923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45982.641572800923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45982.641572800923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45982.641572800923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45982.641572800923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45982.641572800923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45982.641572800923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45982.641572800923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45982.641572800923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45982.641572800923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45982.641572800923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45982.641572800923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45982.641572800923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45982.641572800923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45982.641572800923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45982.641572800923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45982.641572800923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45982.641572800923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45982.641572800923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45982.641572800923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45982.641572800923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45982.641572800923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45982.641572800923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45982.641572800923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45982.641572800923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45982.641572800923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45982.641572800923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45982.641572800923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45982.641572800923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45982.641572800923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45982.641572800923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45982.641572800923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45982.641572800923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45982.641572800923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45982.641572800923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45982.641572800923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45982.641572800923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45982.641572800923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45982.641572800923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45982.641572800923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45982.641572800923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45982.641572800923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45982.641572800923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45982.641572800923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45982.641572800923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45982.641572800923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45982.641572800923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45982.641572800923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45982.641572800923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45982.641572800923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45982.641572800923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45982.641572800923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45982.641572800923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45982.641572800923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45982.641572800923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45982.641572800923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45982.641572800923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45982.641572800923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45982.641572800923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45982.641572800923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45982.641572800923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45982.641572800923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45982.641572800923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45982.641572800923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45982.641572800923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45982.641572800923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45982.641572800923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45982.641572800923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45982.641572800923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45982.641572800923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45982.641572800923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45982.641572800923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45982.641572800923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45982.641572800923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45982.641572800923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45982.641572800923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45982.641572800923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45982.641572800923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45982.641572800923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45982.641572800923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45982.641572800923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45982.641572800923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45982.641572800923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45982.641572800923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45982.641572800923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45982.641572800923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45982.641572800923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45982.641572800923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45982.641572800923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45982.641572800923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45982.641572800923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45982.641572800923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45982.641572800923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45982.641572800923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45982.641572800923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45982.641572800923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45982.641572800923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45982.641572800923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45982.641572800923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45982.641572800923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45982.641572800923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45982.641572800923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45982.641572800923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45982.641572800923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45982.641572800923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45982.641572800923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45982.641572800923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45982.641572800923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45982.641572800923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45982.641572800923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45982.641572800923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45982.641572800923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45982.641572800923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45982.641572800923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45982.641572800923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45982.641572800923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45982.641572800923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45982.641572800923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45982.641572800923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45982.641572800923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45982.641572800923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45982.641572800923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45982.641572800923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45982.641572800923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45982.641572800923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45982.641572800923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45982.641572800923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45982.641572800923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45982.641572800923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45982.641572800923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45982.641572800923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45982.641572800923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45982.641572800923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45982.641572800923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45982.641572800923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45982.641572800923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45982.641572800923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45982.641572800923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45982.641572800923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45982.641572800923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45982.641572800923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45982.641572800923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45982.641572800923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45982.641572800923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45982.641572800923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45982.641572800923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45982.641572800923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45982.641572800923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45982.641572800923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45982.641572800923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45982.641572800923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45982.641572800923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45982.641572800923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45982.641572800923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45982.641572800923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45982.641572800923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45982.641572800923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45982.641572800923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45982.641572800923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45982.641572800923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45982.641572800923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45982.641572800923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45982.641572800923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45982.641572800923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45982.641572800923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45982.641572800923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45982.641572800923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45982.641572800923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45982.641572800923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45982.641572800923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45982.641572800923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45982.641572800923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45982.641572800923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45982.641572800923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45982.641572800923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45982.641572800923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45982.641572800923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45982.641572800923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45982.641572800923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45982.641572800923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45982.641572800923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45982.641572800923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45982.641572800923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45982.641572800923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45982.641572800923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45982.641572800923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45982.641572800923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45982.641572800923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45982.641572800923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45982.641572800923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45982.641572800923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45982.641572800923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45982.641572800923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45982.641572800923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45982.641572800923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45982.641572800923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45982.641572800923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45982.641572800923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45982.641572800923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45982.641572800923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45982.641572800923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45982.641572800923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45982.641572800923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45982.641572800923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45982.641572800923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45982.641572800923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45982.641572800923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45982.641572800923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45982.641572800923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45982.641572800923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45982.641572800923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45982.641572800923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45982.641572800923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45982.641572800923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45982.641572800923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45982.641572800923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45982.641572800923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45982.641572800923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45982.641572800923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45982.641572800923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45982.641572800923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45982.641572800923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45982.641572800923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45982.641572800923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45982.641572800923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45982.641572800923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45982.641572800923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45982.641572800923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45982.641572800923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45982.641572800923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45982.641572800923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45982.641572800923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45982.641572800923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45982.641572800923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45982.641572800923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45982.641572800923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45982.641572800923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45982.641572800923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45982.641572800923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45982.641572800923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45982.641572800923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45982.641572800923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45982.641572800923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45982.641572800923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45982.641572800923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45982.641572800923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45982.641572800923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45982.641572800923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45982.641572800923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45982.641572800923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45982.641572800923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45982.641572800923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45982.641572800923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45982.641572800923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45982.641572800923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45982.641572800923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45982.641572800923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45982.641572800923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45982.641572800923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45982.641572800923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45982.641572800923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45982.641572800923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45982.641572800923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45982.641572800923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45982.641572800923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45982.641572800923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45982.641572800923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45982.641572800923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45982.641572800923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45982.641572800923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45982.641572800923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45982.641572800923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45982.641572800923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45982.641572800923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45982.641572800923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45982.641572800923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45982.641572800923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45982.641572800923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45982.641572800923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45982.641572800923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45982.641572800923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45982.641572800923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45982.641572800923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45982.641572800923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45982.641572800923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45982.641572800923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45982.641572800923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45982.641572800923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45982.641572800923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45982.641572800923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45982.641572800923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45982.641572800923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45982.641572800923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45982.641572800923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45982.641572800923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45982.641572800923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45982.641572800923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45982.641572800923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45982.641572800923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45982.641572800923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45982.641572800923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45982.641572800923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45982.641572800923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45982.641572800923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45982.641572800923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45982.641572800923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45982.641572800923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45982.641572800923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45982.641572800923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45982.641572800923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45982.641572800923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45982.641572800923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45982.641572800923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45982.641572800923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45982.641572800923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45982.641572800923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45982.641572800923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45982.641572800923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45982.641572800923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45982.641572800923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45982.641572800923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45982.641572800923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45982.641572800923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45982.641572800923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45982.641572800923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45982.641572800923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45982.641572800923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45982.641572800923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45982.641572800923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45982.641572800923</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1"/>
  <sheetViews>
    <sheetView tabSelected="1" topLeftCell="C1"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90.809512615735002</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39102</v>
      </c>
      <c r="F3" s="38">
        <v>45926.188877314817</v>
      </c>
      <c r="G3" s="108">
        <f t="shared" ref="G3" ca="1" si="0">IFERROR(NOW()-F3,"")</f>
        <v>56.452695486106677</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39102</v>
      </c>
      <c r="F4" s="110">
        <v>45948.661111111112</v>
      </c>
      <c r="G4" s="111">
        <f t="shared" ref="G4" ca="1" si="1">IFERROR(NOW()-F4,"")</f>
        <v>33.980461689810909</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5.1267695601854939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1.2682741898097447</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32524</v>
      </c>
      <c r="E7" s="109" t="s">
        <v>39021</v>
      </c>
      <c r="F7" s="128">
        <v>45982.616423611114</v>
      </c>
      <c r="G7" s="111">
        <f ca="1">IFERROR(NOW()-F7,"")</f>
        <v>2.5149189808871597E-2</v>
      </c>
      <c r="H7" s="128">
        <v>45982.605312500003</v>
      </c>
      <c r="I7" s="109" t="str">
        <f>IFERROR(VLOOKUP(D7,DB!A:F,6,0),"")</f>
        <v>SCECO</v>
      </c>
      <c r="J7" s="109" t="str">
        <f>IFERROR(VLOOKUP(D7,DB!A:G,7,0),"")</f>
        <v>Good</v>
      </c>
      <c r="K7" s="109" t="s">
        <v>39121</v>
      </c>
      <c r="L7" s="109" t="str">
        <f>IFERROR(VLOOKUP(D7,DB!A:I,9,0),"")</f>
        <v>Latis</v>
      </c>
    </row>
    <row r="8" spans="1:13">
      <c r="A8" s="109"/>
      <c r="B8" s="109" t="str">
        <f>IFERROR(VLOOKUP(D8,DB!A:K,11,0),"")</f>
        <v/>
      </c>
      <c r="C8" s="109"/>
      <c r="D8" s="109"/>
      <c r="E8" s="109"/>
      <c r="F8" s="109"/>
      <c r="G8" s="111">
        <f ca="1">IFERROR(NOW()-F8,"")</f>
        <v>45982.641572800923</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45982.641572800923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45982.641572800923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45982.641572800923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45982.641572800923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45982.641572800923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45982.641572800923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45982.641572800923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45982.641572800923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45982.641572800923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45982.641572800923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45982.641572800923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45982.641572800923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45982.641572800923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45982.641572800923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45982.641572800923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45982.641572800923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45982.641572800923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45982.641572800923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45982.641572800923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45982.641572800923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45982.641572800923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45982.641572800923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45982.641572800923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45982.641572800923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45982.641572800923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45982.641572800923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45982.641572800923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45982.641572800923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45982.641572800923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45982.641572800923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45982.641572800923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45982.641572800923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45982.641572800923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45982.641572800923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45982.641572800923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45982.641572800923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45982.641572800923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45982.641572800923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45982.641572800923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45982.641572800923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45982.641572800923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45982.641572800923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45982.641572800923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45982.641572800923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45982.641572800923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45982.641572800923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45982.641572800923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45982.641572800923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45982.641572800923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45982.641572800923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45982.641572800923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45982.641572800923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45982.641572800923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45982.641572800923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45982.641572800923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45982.641572800923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45982.641572800923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45982.641572800923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45982.641572800923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45982.641572800923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45982.641572800923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45982.641572800923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45982.641572800923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45982.641572800923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45982.641572800923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45982.641572800923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45982.641572800923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45982.641572800923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45982.641572800923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45982.641572800923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45982.641572800923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45982.641572800923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45982.641572800923</v>
      </c>
      <c r="H81" s="109"/>
      <c r="I81" s="109" t="str">
        <f>IFERROR(VLOOKUP(D81,DB!A:F,6,0),"")</f>
        <v/>
      </c>
      <c r="J81" s="109" t="str">
        <f>IFERROR(VLOOKUP(D81,DB!A:G,7,0),"")</f>
        <v/>
      </c>
      <c r="K81" s="109"/>
      <c r="L81" s="109" t="str">
        <f>IFERROR(VLOOKUP(D81,DB!A:I,9,0),"")</f>
        <v/>
      </c>
    </row>
    <row r="82" spans="1:12">
      <c r="A82" s="131"/>
      <c r="B82" s="131" t="str">
        <f>IFERROR(VLOOKUP(D82,DB!A:K,11,0),"")</f>
        <v/>
      </c>
      <c r="C82" s="131"/>
      <c r="D82" s="131"/>
      <c r="E82" s="131"/>
      <c r="F82" s="132"/>
      <c r="G82" s="111">
        <f ca="1">IFERROR(NOW()-F82,"")</f>
        <v>45982.641572800923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45982.641572800923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45982.641572800923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45982.641572800923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45982.641572800923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45982.641572800923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45982.641572800923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45982.641572800923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45982.641572800923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45982.641572800923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45982.641572800923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45982.641572800923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45982.641572800923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45982.641572800923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45982.641572800923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45982.641572800923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45982.641572800923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45982.641572800923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45982.641572800923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45982.641572800923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45982.641572800923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45982.641572800923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45982.641572800923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45982.641572800923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45982.641572800923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45982.641572800923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45982.641572800923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45982.641572800923</v>
      </c>
      <c r="H109" s="132"/>
      <c r="I109" s="131" t="str">
        <f>IFERROR(VLOOKUP(D109,DB!A:F,6,0),"")</f>
        <v/>
      </c>
      <c r="J109" s="131" t="str">
        <f>IFERROR(VLOOKUP(D109,DB!A:G,7,0),"")</f>
        <v/>
      </c>
      <c r="K109" s="131"/>
      <c r="L109" s="131" t="str">
        <f>IFERROR(VLOOKUP(D109,DB!A:I,9,0),"")</f>
        <v/>
      </c>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sheetData>
  <dataValidations count="2">
    <dataValidation allowBlank="1" showInputMessage="1" showErrorMessage="1" sqref="E1" xr:uid="{920C6338-E771-4DAE-8C89-92A9093EA4DE}"/>
    <dataValidation type="list" allowBlank="1" showInputMessage="1" showErrorMessage="1" sqref="E2:E1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49" t="s">
        <v>37236</v>
      </c>
      <c r="E2" s="109" t="s">
        <v>39021</v>
      </c>
      <c r="F2" s="121">
        <v>45982.595011574071</v>
      </c>
      <c r="G2" s="104">
        <f t="shared" ref="G2:G31" ca="1" si="0">IFERROR(NOW()-F2,"-")</f>
        <v>4.6561226852645632E-2</v>
      </c>
      <c r="H2" s="121">
        <v>45982.595011574071</v>
      </c>
      <c r="I2" s="119" t="str">
        <f>IFERROR(VLOOKUP(D2,DB!A:F,6,0),"")</f>
        <v>Generator-SG</v>
      </c>
      <c r="J2" s="119" t="str">
        <f>IFERROR(VLOOKUP(D2,DB!A:G,7,0),"")</f>
        <v>Dead</v>
      </c>
      <c r="K2" s="122" t="s">
        <v>39123</v>
      </c>
      <c r="L2" s="123" t="str">
        <f>IFERROR(VLOOKUP(D2,DB!A:I,9,0),"")</f>
        <v>Latis</v>
      </c>
    </row>
    <row r="3" spans="1:16382" ht="31.5" customHeight="1">
      <c r="A3" s="118"/>
      <c r="B3" s="119" t="str">
        <f>IFERROR(VLOOKUP(D3,DB!A:K,11,0),"")</f>
        <v/>
      </c>
      <c r="C3" s="120"/>
      <c r="D3" s="119"/>
      <c r="E3" s="109"/>
      <c r="F3" s="121"/>
      <c r="G3" s="104">
        <f t="shared" ca="1" si="0"/>
        <v>45982.641572800923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45982.641572800923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45982.641572800923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45982.641572800923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45982.641572800923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45982.641572800923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45982.641572800923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45982.641572800923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45982.641572800923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45982.641572800923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45982.641572800923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45982.641572800923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45982.641572800923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45982.641572800923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45982.641572800923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45982.641572800923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45982.641572800923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45982.641572800923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45982.641572800923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45982.641572800923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45982.641572800923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45982.641572800923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45982.641572800923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45982.641572800923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45982.641572800923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45982.641572800923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45982.641572800923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45982.641572800923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45982.641572800923</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2025-11-21T12:26:10Z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