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51" documentId="120_S{2AC9BD13-BADA-5192-A53E-5A8FF88502F6}" xr6:coauthVersionLast="47" xr6:coauthVersionMax="47" xr10:uidLastSave="{333524C1-16D8-418A-B7F4-4E66E914BFA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8" i="5"/>
  <c r="I8" i="5"/>
  <c r="J8" i="5"/>
  <c r="L8" i="5"/>
  <c r="G9" i="5"/>
  <c r="L9" i="5"/>
  <c r="B10" i="5"/>
  <c r="G10" i="5"/>
  <c r="I10" i="5"/>
  <c r="J10" i="5"/>
  <c r="L10" i="5"/>
  <c r="B11" i="5"/>
  <c r="G11" i="5"/>
  <c r="I11" i="5"/>
  <c r="J11" i="5"/>
  <c r="L11" i="5"/>
  <c r="B12" i="5"/>
  <c r="G12" i="5"/>
  <c r="I12" i="5"/>
  <c r="J12" i="5"/>
  <c r="L12" i="5"/>
  <c r="G13" i="5"/>
  <c r="L13" i="5"/>
  <c r="G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<sst xmlns="http://schemas.openxmlformats.org/spreadsheetml/2006/main" count="181532" uniqueCount="39144">
  <si>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</si>
  <si>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</si>
  <si>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</si>
  <si>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</si>
  <si>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</si>
  <si>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</si>
  <si>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</si>
  <si>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</si>
  <si>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</si>
  <si>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</si>
  <si>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</si>
  <si>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</si>
  <si>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</si>
  <si>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</si>
  <si>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</si>
  <si>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</si>
  <si>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</si>
  <si>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</si>
  <si>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</si>
  <si>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</si>
  <si>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</si>
  <si>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</si>
  <si>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</si>
  <si>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</si>
  <si>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</si>
  <si>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</si>
  <si>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</si>
  <si>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</si>
  <si>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</si>
  <si>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</si>
  <si>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</si>
  <si>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</si>
  <si>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</si>
  <si>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</si>
  <si>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</si>
  <si>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</si>
  <si>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</si>
  <si>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</si>
  <si>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</si>
  <si>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</si>
  <si>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</si>
  <si>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</si>
  <si>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</si>
  <si>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</si>
  <si>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</si>
  <si>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</si>
  <si>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</si>
  <si>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</si>
  <si>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</si>
  <si>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</si>
  <si>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</si>
  <si>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</si>
  <si>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</si>
  <si>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</si>
  <si>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</si>
  <si>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</si>
  <si>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</si>
  <si>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</si>
  <si>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</si>
  <si>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</si>
  <si>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</si>
  <si>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</si>
  <si>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</si>
  <si>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</si>
  <si>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</si>
  <si>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</si>
  <si>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</si>
  <si>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</si>
  <si>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</si>
  <si>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</si>
  <si>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</si>
  <si>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</si>
  <si>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</si>
  <si>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</si>
  <si>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</si>
  <si>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</si>
  <si>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</si>
  <si>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</si>
  <si>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</si>
  <si>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</si>
  <si>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</si>
  <si>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</si>
  <si>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</si>
  <si>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</si>
  <si>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</si>
  <si>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</si>
  <si>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</si>
  <si>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</si>
  <si>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</si>
  <si>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</si>
  <si>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</si>
  <si>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</si>
  <si>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</si>
  <si>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</si>
  <si>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</si>
  <si>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</si>
  <si>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</si>
  <si>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</si>
  <si>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</si>
  <si>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</si>
  <si>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</si>
  <si>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</si>
  <si>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</si>
  <si>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</si>
  <si>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</si>
  <si>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</si>
  <si>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</si>
  <si>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</si>
  <si>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</si>
  <si>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</si>
  <si>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</si>
  <si>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</si>
  <si>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</si>
  <si>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</si>
  <si>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</si>
  <si>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</si>
  <si>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</si>
  <si>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</si>
  <si>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</si>
  <si>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</si>
  <si>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</si>
  <si>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</si>
  <si>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</si>
  <si>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</si>
  <si>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</si>
  <si>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</si>
  <si>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</si>
  <si>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</si>
  <si>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</si>
  <si>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</si>
  <si>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</si>
  <si>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</si>
  <si>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</si>
  <si>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</si>
  <si>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</si>
  <si>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</si>
  <si>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</si>
  <si>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</si>
  <si>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</si>
  <si>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</si>
  <si>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</si>
  <si>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</si>
  <si>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</si>
  <si>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</si>
  <si>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</si>
  <si>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</si>
  <si>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</si>
  <si>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</si>
  <si>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</si>
  <si>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</si>
  <si>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</si>
  <si>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</si>
  <si>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</si>
  <si>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</si>
  <si>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</si>
  <si>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</si>
  <si>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</si>
  <si>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</si>
  <si>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</si>
  <si>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</si>
  <si>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</si>
  <si>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</si>
  <si>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</si>
  <si>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</si>
  <si>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</si>
  <si>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</si>
  <si>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</si>
  <si>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</si>
  <si>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</si>
  <si>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</si>
  <si>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</si>
  <si>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</si>
  <si>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</si>
  <si>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</si>
  <si>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</si>
  <si>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</si>
  <si>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</si>
  <si>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</si>
  <si>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</si>
  <si>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</si>
  <si>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</si>
  <si>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</si>
  <si>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</si>
  <si>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</si>
  <si>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</si>
  <si>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</si>
  <si>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</si>
  <si>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</si>
  <si>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</si>
  <si>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</si>
  <si>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</si>
  <si>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</si>
  <si>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</si>
  <si>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</si>
  <si>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</si>
  <si>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</si>
  <si>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</si>
  <si>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</si>
  <si>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</si>
  <si>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</si>
  <si>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</si>
  <si>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</si>
  <si>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</si>
  <si>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</si>
  <si>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</si>
  <si>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</si>
  <si>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</si>
  <si>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</si>
  <si>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</si>
  <si>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</si>
  <si>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</si>
  <si>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</si>
  <si>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</si>
  <si>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</si>
  <si>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</si>
  <si>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</si>
  <si>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</si>
  <si>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</si>
  <si>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</si>
  <si>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</si>
  <si>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</si>
  <si>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</si>
  <si>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</si>
  <si>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</si>
  <si>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</si>
  <si>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</si>
  <si>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</si>
  <si>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</si>
  <si>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</si>
  <si>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</si>
  <si>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</si>
  <si>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</si>
  <si>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</si>
  <si>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</si>
  <si>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</si>
  <si>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</si>
  <si>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</si>
  <si>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</si>
  <si>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</si>
  <si>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</si>
  <si>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</si>
  <si>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</si>
  <si>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</si>
  <si>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</si>
  <si>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</si>
  <si>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</si>
  <si>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</si>
  <si>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</si>
  <si>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</si>
  <si>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</si>
  <si>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</si>
  <si>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</si>
  <si>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</si>
  <si>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</si>
  <si>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</si>
  <si>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</si>
  <si>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</si>
  <si>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</si>
  <si>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</si>
  <si>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</si>
  <si>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</si>
  <si>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</si>
  <si>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</si>
  <si>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</si>
  <si>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</si>
  <si>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</si>
  <si>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</si>
  <si>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</si>
  <si>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</si>
  <si>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</si>
  <si>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</si>
  <si>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</si>
  <si>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</si>
  <si>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</si>
  <si>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</si>
  <si>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</si>
  <si>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</si>
  <si>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</si>
  <si>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</si>
  <si>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</si>
  <si>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</si>
  <si>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</si>
  <si>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</si>
  <si>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</si>
  <si>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</si>
  <si>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</si>
  <si>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</si>
  <si>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</si>
  <si>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</si>
  <si>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</si>
  <si>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</si>
  <si>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</si>
  <si>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</si>
  <si>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</si>
  <si>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</si>
  <si>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</si>
  <si>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</si>
  <si>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</si>
  <si>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</si>
  <si>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</si>
  <si>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</si>
  <si>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</si>
  <si>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</si>
  <si>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</si>
  <si>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</si>
  <si>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</si>
  <si>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</si>
  <si>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</si>
  <si>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</si>
  <si>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</si>
  <si>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</si>
  <si>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</si>
  <si>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</si>
  <si>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</si>
  <si>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</si>
  <si>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</si>
  <si>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</si>
  <si>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</si>
  <si>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</si>
  <si>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</si>
  <si>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</si>
  <si>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</si>
  <si>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</si>
  <si>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</si>
  <si>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</si>
  <si>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</si>
  <si>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</si>
  <si>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</si>
  <si>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</si>
  <si>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</si>
  <si>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</si>
  <si>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</si>
  <si>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</si>
  <si>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</si>
  <si>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</si>
  <si>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</si>
  <si>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</si>
  <si>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</si>
  <si>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</si>
  <si>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</si>
  <si>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</si>
  <si>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</si>
  <si>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</si>
  <si>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</si>
  <si>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</si>
  <si>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</si>
  <si>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</si>
  <si>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</si>
  <si>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</si>
  <si>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</si>
  <si>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</si>
  <si>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</si>
  <si>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</si>
  <si>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</si>
  <si>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</si>
  <si>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</si>
  <si>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</si>
  <si>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</si>
  <si>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</si>
  <si>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</si>
  <si>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</si>
  <si>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</si>
  <si>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</si>
  <si>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</si>
  <si>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</si>
  <si>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</si>
  <si>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</si>
  <si>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</si>
  <si>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</si>
  <si>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</si>
  <si>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</si>
  <si>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</si>
  <si>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</si>
  <si>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</si>
  <si>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</si>
  <si>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</si>
  <si>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</si>
  <si>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</si>
  <si>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</si>
  <si>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</si>
  <si>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</si>
  <si>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</si>
  <si>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</si>
  <si>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</si>
  <si>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</si>
  <si>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</si>
  <si>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</si>
  <si>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</si>
  <si>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</si>
  <si>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</si>
  <si>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</si>
  <si>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</si>
  <si>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</si>
  <si>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</si>
  <si>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</si>
  <si>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</si>
  <si>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</si>
  <si>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</si>
  <si>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</si>
  <si>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</si>
  <si>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</si>
  <si>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</si>
  <si>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</si>
  <si>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</si>
  <si>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</si>
  <si>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</si>
  <si>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</si>
  <si>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</si>
  <si>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</si>
  <si>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</si>
  <si>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</si>
  <si>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</si>
  <si>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</si>
  <si>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</si>
  <si>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</si>
  <si>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</si>
  <si>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</si>
  <si>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</si>
  <si>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</si>
  <si>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</si>
  <si>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</si>
  <si>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</si>
  <si>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</si>
  <si>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</si>
  <si>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</si>
  <si>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</si>
  <si>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</si>
  <si>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</si>
  <si>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</si>
  <si>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</si>
  <si>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</si>
  <si>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</si>
  <si>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</si>
  <si>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</si>
  <si>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</si>
  <si>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</si>
  <si>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</si>
  <si>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</si>
  <si>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</si>
  <si>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</si>
  <si>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</si>
  <si>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</si>
  <si>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</si>
  <si>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</si>
  <si>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</si>
  <si>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</si>
  <si>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</si>
  <si>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</si>
  <si>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</si>
  <si>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</si>
  <si>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</si>
  <si>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</si>
  <si>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</si>
  <si>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</si>
  <si>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</si>
  <si>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</si>
  <si>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</si>
  <si>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</si>
  <si>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</si>
  <si>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</si>
  <si>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</si>
  <si>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</si>
  <si>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</si>
  <si>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</si>
  <si>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</si>
  <si>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</si>
  <si>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</si>
  <si>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</si>
  <si>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</si>
  <si>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</si>
  <si>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</si>
  <si>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</si>
  <si>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</si>
  <si>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</si>
  <si>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</si>
  <si>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</si>
  <si>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</si>
  <si>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</si>
  <si>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</si>
  <si>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</si>
  <si>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</si>
  <si>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</si>
  <si>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</si>
  <si>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</si>
  <si>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</si>
  <si>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</si>
  <si>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</si>
  <si>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</si>
  <si>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</si>
  <si>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</si>
  <si>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</si>
  <si>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</si>
  <si>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</si>
  <si>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</si>
  <si>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</si>
  <si>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</si>
  <si>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</si>
  <si>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</si>
  <si>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</si>
  <si>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</si>
  <si>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</si>
  <si>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</si>
  <si>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</si>
  <si>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</si>
  <si>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</si>
  <si>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</si>
  <si>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</si>
  <si>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</si>
  <si>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</si>
  <si>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</si>
  <si>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</si>
  <si>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</si>
  <si>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</si>
  <si>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</si>
  <si>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</si>
  <si>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</si>
  <si>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</si>
  <si>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</si>
  <si>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</si>
  <si>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</si>
  <si>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</si>
  <si>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</si>
  <si>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</si>
  <si>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</si>
  <si>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</si>
  <si>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</si>
  <si>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</si>
  <si>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</si>
  <si>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</si>
  <si>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</si>
  <si>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</si>
  <si>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</si>
  <si>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</si>
  <si>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</si>
  <si>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</si>
  <si>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</si>
  <si>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</si>
  <si>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</si>
  <si>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</si>
  <si>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</si>
  <si>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</si>
  <si>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</si>
  <si>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</si>
  <si>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</si>
  <si>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</si>
  <si>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</si>
  <si>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</si>
  <si>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</si>
  <si>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</si>
  <si>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</si>
  <si>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</si>
  <si>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</si>
  <si>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</si>
  <si>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</si>
  <si>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</si>
  <si>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</si>
  <si>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</si>
  <si>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</si>
  <si>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</si>
  <si>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</si>
  <si>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</si>
  <si>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</si>
  <si>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</si>
  <si>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</si>
  <si>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</si>
  <si>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</si>
  <si>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</si>
  <si>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</si>
  <si>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</si>
  <si>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</si>
  <si>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</si>
  <si>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</si>
  <si>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</si>
  <si>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</si>
  <si>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</si>
  <si>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</si>
  <si>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</si>
  <si>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</si>
  <si>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</si>
  <si>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</si>
  <si>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</si>
  <si>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</si>
  <si>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</si>
  <si>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</si>
  <si>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</si>
  <si>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</si>
  <si>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</si>
  <si>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</si>
  <si>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</si>
  <si>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</si>
  <si>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</si>
  <si>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</si>
  <si>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</si>
  <si>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</si>
  <si>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</si>
  <si>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</si>
  <si>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</si>
  <si>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</si>
  <si>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</si>
  <si>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</si>
  <si>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</si>
  <si>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</si>
  <si>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</si>
  <si>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</si>
  <si>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</si>
  <si>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</si>
  <si>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</si>
  <si>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</si>
  <si>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</si>
  <si>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</si>
  <si>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</si>
  <si>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</si>
  <si>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</si>
  <si>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</si>
  <si>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</si>
  <si>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</si>
  <si>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</si>
  <si>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</si>
  <si>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</si>
  <si>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</si>
  <si>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</si>
  <si>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</si>
  <si>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</si>
  <si>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</si>
  <si>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</si>
  <si>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</si>
  <si>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</si>
  <si>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</si>
  <si>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</si>
  <si>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</si>
  <si>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</si>
  <si>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</si>
  <si>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</si>
  <si>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</si>
  <si>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</si>
  <si>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</si>
  <si>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</si>
  <si>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</si>
  <si>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</si>
  <si>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</si>
  <si>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</si>
  <si>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</si>
  <si>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</si>
  <si>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</si>
  <si>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</si>
  <si>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</si>
  <si>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</si>
  <si>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</si>
  <si>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</si>
  <si>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</si>
  <si>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</si>
  <si>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</si>
  <si>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</si>
  <si>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</si>
  <si>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</si>
  <si>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</si>
  <si>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</si>
  <si>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</si>
  <si>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</si>
  <si>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</si>
  <si>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</si>
  <si>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</si>
  <si>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</si>
  <si>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</si>
  <si>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</si>
  <si>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</si>
  <si>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</si>
  <si>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</si>
  <si>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</si>
  <si>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</si>
  <si>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</si>
  <si>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</si>
  <si>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</si>
  <si>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</si>
  <si>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</si>
  <si>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</si>
  <si>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</si>
  <si>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</si>
  <si>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</si>
  <si>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</si>
  <si>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</si>
  <si>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</si>
  <si>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</si>
  <si>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</si>
  <si>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</si>
  <si>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</si>
  <si>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</si>
  <si>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</si>
  <si>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</si>
  <si>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</si>
  <si>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</si>
  <si>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</si>
  <si>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</si>
  <si>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</si>
  <si>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</si>
  <si>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</si>
  <si>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</si>
  <si>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</si>
  <si>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</si>
  <si>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</si>
  <si>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</si>
  <si>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</si>
  <si>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</si>
  <si>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</si>
  <si>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</si>
  <si>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</si>
  <si>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</si>
  <si>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</si>
  <si>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</si>
  <si>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</si>
  <si>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</si>
  <si>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</si>
  <si>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</si>
  <si>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</si>
  <si>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</si>
  <si>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</si>
  <si>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</si>
  <si>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</si>
  <si>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</si>
  <si>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</si>
  <si>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</si>
  <si>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</si>
  <si>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</si>
  <si>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</si>
  <si>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</si>
  <si>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</si>
  <si>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</si>
  <si>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</si>
  <si>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</si>
  <si>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</si>
  <si>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</si>
  <si>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</si>
  <si>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</si>
  <si>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</si>
  <si>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</si>
  <si>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</si>
  <si>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</si>
  <si>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</si>
  <si>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</si>
  <si>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</si>
  <si>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</si>
  <si>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</si>
  <si>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</si>
  <si>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</si>
  <si>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</si>
  <si>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</si>
  <si>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</si>
  <si>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</si>
  <si>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</si>
  <si>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</si>
  <si>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</si>
  <si>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</si>
  <si>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</si>
  <si>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</si>
  <si>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</si>
  <si>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</si>
  <si>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</si>
  <si>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</si>
  <si>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</si>
  <si>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</si>
  <si>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</si>
  <si>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</si>
  <si>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</si>
  <si>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</si>
  <si>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</si>
  <si>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</si>
  <si>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</si>
  <si>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</si>
  <si>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</si>
  <si>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</si>
  <si>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</si>
  <si>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</si>
  <si>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</si>
  <si>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</si>
  <si>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</si>
  <si>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</si>
  <si>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</si>
  <si>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</si>
  <si>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</si>
  <si>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</si>
  <si>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</si>
  <si>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</si>
  <si>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</si>
  <si>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</si>
  <si>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</si>
  <si>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</si>
  <si>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</si>
  <si>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</si>
  <si>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</si>
  <si>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</si>
  <si>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</si>
  <si>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</si>
  <si>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</si>
  <si>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</si>
  <si>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</si>
  <si>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</si>
  <si>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</si>
  <si>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</si>
  <si>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</si>
  <si>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</si>
  <si>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</si>
  <si>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</si>
  <si>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</si>
  <si>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</si>
  <si>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</si>
  <si>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</si>
  <si>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</si>
  <si>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</si>
  <si>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</si>
  <si>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</si>
  <si>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</si>
  <si>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</si>
  <si>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</si>
  <si>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</si>
  <si>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</si>
  <si>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</si>
  <si>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</si>
  <si>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</si>
  <si>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</si>
  <si>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</si>
  <si>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</si>
  <si>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</si>
  <si>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</si>
  <si>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</si>
  <si>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</si>
  <si>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</si>
  <si>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</si>
  <si>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</si>
  <si>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</si>
  <si>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</si>
  <si>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</si>
  <si>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</si>
  <si>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</si>
  <si>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</si>
  <si>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</si>
  <si>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</si>
  <si>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</si>
  <si>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</si>
  <si>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</si>
  <si>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</si>
  <si>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</si>
  <si>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</si>
  <si>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</si>
  <si>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</si>
  <si>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</si>
  <si>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</si>
  <si>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</si>
  <si>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</si>
  <si>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</si>
  <si>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</si>
  <si>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</si>
  <si>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</si>
  <si>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</si>
  <si>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</si>
  <si>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</si>
  <si>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</si>
  <si>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</si>
  <si>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</si>
  <si>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</si>
  <si>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</si>
  <si>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</si>
  <si>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</si>
  <si>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</si>
  <si>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</si>
  <si>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</si>
  <si>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</si>
  <si>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</si>
  <si>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</si>
  <si>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</si>
  <si>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</si>
  <si>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</si>
  <si>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</si>
  <si>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</si>
  <si>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</si>
  <si>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</si>
  <si>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</si>
  <si>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</si>
  <si>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</si>
  <si>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</si>
  <si>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</si>
  <si>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</si>
  <si>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</si>
  <si>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</si>
  <si>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</si>
  <si>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</si>
  <si>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</si>
  <si>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</si>
  <si>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</si>
  <si>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</si>
  <si>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</si>
  <si>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</si>
  <si>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</si>
  <si>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</si>
  <si>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</si>
  <si>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</si>
  <si>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</si>
  <si>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</si>
  <si>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</si>
  <si>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</si>
  <si>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</si>
  <si>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</si>
  <si>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</si>
  <si>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</si>
  <si>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</si>
  <si>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</si>
  <si>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</si>
  <si>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</si>
  <si>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</si>
  <si>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</si>
  <si>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</si>
  <si>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</si>
  <si>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</si>
  <si>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</si>
  <si>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</si>
  <si>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</si>
  <si>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</si>
  <si>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</si>
  <si>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</si>
  <si>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</si>
  <si>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</si>
  <si>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</si>
  <si>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</si>
  <si>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</si>
  <si>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</si>
  <si>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</si>
  <si>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</si>
  <si>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</si>
  <si>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</si>
  <si>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</si>
  <si>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</si>
  <si>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</si>
  <si>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</si>
  <si>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</si>
  <si>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</si>
  <si>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</si>
  <si>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</si>
  <si>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</si>
  <si>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</si>
  <si>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</si>
  <si>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</si>
  <si>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</si>
  <si>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</si>
  <si>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</si>
  <si>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</si>
  <si>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</si>
  <si>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</si>
  <si>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</si>
  <si>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</si>
  <si>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</si>
  <si>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</si>
  <si>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</si>
  <si>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</si>
  <si>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</si>
  <si>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</si>
  <si>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</si>
  <si>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</si>
  <si>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</si>
  <si>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</si>
  <si>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</si>
  <si>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</si>
  <si>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</si>
  <si>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</si>
  <si>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</si>
  <si>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</si>
  <si>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</si>
  <si>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</si>
  <si>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</si>
  <si>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</si>
  <si>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</si>
  <si>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</si>
  <si>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</si>
  <si>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</si>
  <si>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</si>
  <si>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</si>
  <si>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</si>
  <si>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</si>
  <si>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</si>
  <si>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</si>
  <si>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</si>
  <si>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</si>
  <si>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</si>
  <si>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</si>
  <si>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</si>
  <si>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</si>
  <si>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</si>
  <si>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</si>
  <si>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</si>
  <si>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</si>
  <si>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</si>
  <si>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</si>
  <si>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</si>
  <si>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</si>
  <si>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</si>
  <si>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</si>
  <si>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</si>
  <si>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</si>
  <si>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</si>
  <si>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</si>
  <si>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</si>
  <si>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</si>
  <si>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</si>
  <si>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</si>
  <si>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</si>
  <si>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</si>
  <si>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</si>
  <si>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</si>
  <si>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</si>
  <si>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</si>
  <si>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</si>
  <si>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</si>
  <si>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</si>
  <si>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</si>
  <si>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</si>
  <si>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</si>
  <si>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</si>
  <si>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</si>
  <si>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</si>
  <si>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</si>
  <si>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</si>
  <si>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</si>
  <si>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</si>
  <si>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</si>
  <si>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</si>
  <si>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</si>
  <si>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</si>
  <si>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</si>
  <si>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</si>
  <si>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</si>
  <si>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</si>
  <si>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</si>
  <si>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</si>
  <si>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</si>
  <si>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</si>
  <si>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</si>
  <si>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</si>
  <si>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</si>
  <si>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</si>
  <si>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</si>
  <si>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</si>
  <si>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</si>
  <si>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</si>
  <si>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</si>
  <si>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</si>
  <si>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</si>
  <si>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</si>
  <si>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</si>
  <si>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</si>
  <si>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</si>
  <si>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</si>
  <si>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</si>
  <si>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</si>
  <si>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</si>
  <si>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</si>
  <si>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</si>
  <si>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</si>
  <si>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</si>
  <si>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</si>
  <si>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</si>
  <si>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</si>
  <si>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</si>
  <si>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</si>
  <si>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</si>
  <si>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</si>
  <si>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</si>
  <si>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</si>
  <si>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</si>
  <si>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</si>
  <si>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</si>
  <si>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</si>
  <si>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</si>
  <si>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</si>
  <si>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</si>
  <si>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</si>
  <si>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</si>
  <si>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</si>
  <si>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</si>
  <si>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</si>
  <si>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</si>
  <si>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</si>
  <si>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</si>
  <si>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</si>
  <si>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</si>
  <si>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</si>
  <si>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</si>
  <si>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</si>
  <si>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</si>
  <si>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</si>
  <si>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</si>
  <si>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</si>
  <si>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</si>
  <si>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</si>
  <si>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</si>
  <si>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</si>
  <si>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</si>
  <si>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</si>
  <si>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</si>
  <si>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</si>
  <si>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</si>
  <si>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</si>
  <si>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</si>
  <si>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</si>
  <si>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</si>
  <si>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</si>
  <si>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</si>
  <si>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</si>
  <si>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</si>
  <si>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</si>
  <si>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</si>
  <si>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</si>
  <si>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</si>
  <si>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</si>
  <si>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</si>
  <si>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</si>
  <si>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</si>
  <si>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</si>
  <si>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</si>
  <si>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</si>
  <si>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</si>
  <si>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</si>
  <si>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</si>
  <si>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</si>
  <si>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</si>
  <si>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</si>
  <si>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</si>
  <si>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</si>
  <si>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</si>
  <si>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</si>
  <si>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</si>
  <si>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</si>
  <si>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</si>
  <si>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</si>
  <si>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</si>
  <si>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</si>
  <si>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</si>
  <si>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</si>
  <si>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</si>
  <si>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</si>
  <si>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</si>
  <si>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</si>
  <si>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</si>
  <si>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</si>
  <si>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</si>
  <si>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</si>
  <si>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</si>
  <si>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</si>
  <si>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</si>
  <si>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</si>
  <si>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</si>
  <si>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</si>
  <si>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</si>
  <si>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</si>
  <si>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</si>
  <si>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</si>
  <si>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</si>
  <si>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</si>
  <si>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</si>
  <si>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</si>
  <si>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</si>
  <si>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</si>
  <si>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</si>
  <si>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</si>
  <si>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</si>
  <si>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</si>
  <si>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</si>
  <si>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</si>
  <si>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</si>
  <si>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</si>
  <si>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</si>
  <si>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</si>
  <si>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</si>
  <si>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</si>
  <si>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</si>
  <si>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</si>
  <si>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</si>
  <si>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</si>
  <si>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</si>
  <si>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</si>
  <si>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</si>
  <si>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</si>
  <si>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</si>
  <si>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</si>
  <si>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</si>
  <si>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</si>
  <si>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</si>
  <si>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</si>
  <si>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</si>
  <si>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</si>
  <si>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</si>
  <si>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</si>
  <si>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</si>
  <si>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</si>
  <si>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</si>
  <si>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</si>
  <si>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</si>
  <si>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</si>
  <si>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</si>
  <si>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</si>
  <si>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</si>
  <si>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</si>
  <si>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</si>
  <si>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</si>
  <si>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</si>
  <si>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</si>
  <si>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</si>
  <si>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</si>
  <si>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</si>
  <si>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</si>
  <si>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</si>
  <si>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</si>
  <si>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</si>
  <si>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</si>
  <si>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</si>
  <si>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</si>
  <si>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</si>
  <si>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</si>
  <si>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</si>
  <si>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</si>
  <si>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</si>
  <si>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</si>
  <si>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</si>
  <si>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</si>
  <si>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</si>
  <si>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</si>
  <si>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</si>
  <si>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</si>
  <si>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</si>
  <si>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</si>
  <si>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</si>
  <si>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</si>
  <si>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</si>
  <si>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</si>
  <si>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</si>
  <si>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</si>
  <si>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</si>
  <si>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</si>
  <si>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</si>
  <si>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</si>
  <si>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</si>
  <si>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</si>
  <si>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</si>
  <si>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</si>
  <si>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</si>
  <si>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</si>
  <si>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</si>
  <si>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</si>
  <si>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</si>
  <si>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</si>
  <si>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</si>
  <si>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</si>
  <si>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</si>
  <si>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</si>
  <si>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</si>
  <si>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</si>
  <si>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</si>
  <si>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</si>
  <si>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</si>
  <si>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</si>
  <si>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</si>
  <si>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</si>
  <si>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</si>
  <si>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</si>
  <si>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</si>
  <si>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</si>
  <si>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</si>
  <si>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</si>
  <si>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</si>
  <si>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</si>
  <si>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</si>
  <si>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</si>
  <si>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</si>
  <si>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</si>
  <si>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</si>
  <si>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</si>
  <si>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</si>
  <si>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</si>
  <si>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</si>
  <si>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</si>
  <si>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</si>
  <si>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</si>
  <si>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</si>
  <si>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</si>
  <si>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</si>
  <si>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</si>
  <si>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</si>
  <si>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</si>
  <si>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</si>
  <si>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</si>
  <si>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</si>
  <si>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</si>
  <si>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</si>
  <si>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</si>
  <si>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</si>
  <si>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</si>
  <si>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</si>
  <si>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</si>
  <si>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</si>
  <si>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</si>
  <si>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</si>
  <si>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</si>
  <si>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</si>
  <si>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</si>
  <si>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</si>
  <si>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</si>
  <si>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</si>
  <si>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</si>
  <si>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</si>
  <si>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</si>
  <si>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</si>
  <si>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</si>
  <si>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</si>
  <si>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</si>
  <si>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</si>
  <si>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</si>
  <si>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</si>
  <si>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</si>
  <si>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</si>
  <si>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</si>
  <si>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</si>
  <si>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</si>
  <si>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</si>
  <si>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</si>
  <si>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</si>
  <si>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</si>
  <si>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</si>
  <si>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</si>
  <si>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</si>
  <si>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</si>
  <si>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</si>
  <si>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</si>
  <si>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</si>
  <si>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</si>
  <si>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</si>
  <si>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</si>
  <si>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</si>
  <si>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</si>
  <si>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</si>
  <si>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</si>
  <si>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</si>
  <si>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</si>
  <si>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</si>
  <si>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</si>
  <si>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</si>
  <si>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</si>
  <si>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</si>
  <si>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</si>
  <si>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</si>
  <si>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</si>
  <si>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</si>
  <si>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</si>
  <si>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</si>
  <si>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</si>
  <si>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</si>
  <si>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</si>
  <si>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</si>
  <si>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</si>
  <si>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</si>
  <si>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</si>
  <si>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</si>
  <si>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</si>
  <si>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</si>
  <si>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</si>
  <si>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</si>
  <si>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</si>
  <si>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</si>
  <si>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</si>
  <si>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</si>
  <si>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</si>
  <si>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</si>
  <si>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</si>
  <si>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</si>
  <si>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</si>
  <si>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</si>
  <si>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</si>
  <si>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</si>
  <si>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</si>
  <si>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</si>
  <si>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</si>
  <si>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</si>
  <si>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</si>
  <si>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</si>
  <si>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</si>
  <si>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</si>
  <si>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</si>
  <si>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</si>
  <si>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</si>
  <si>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</si>
  <si>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</si>
  <si>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</si>
  <si>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</si>
  <si>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</si>
  <si>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</si>
  <si>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</si>
  <si>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</si>
  <si>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</si>
  <si>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</si>
  <si>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</si>
  <si>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</si>
  <si>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</si>
  <si>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</si>
  <si>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</si>
  <si>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</si>
  <si>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</si>
  <si>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</si>
  <si>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</si>
  <si>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</si>
  <si>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</si>
  <si>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</si>
  <si>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</si>
  <si>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</si>
  <si>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</si>
  <si>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</si>
  <si>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</si>
  <si>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</si>
  <si>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</si>
  <si>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</si>
  <si>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</si>
  <si>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</si>
  <si>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</si>
  <si>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</si>
  <si>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</si>
  <si>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</si>
  <si>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</si>
  <si>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</si>
  <si>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</si>
  <si>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</si>
  <si>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</si>
  <si>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</si>
  <si>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</si>
  <si>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</si>
  <si>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</si>
  <si>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</si>
  <si>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</si>
  <si>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</si>
  <si>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</si>
  <si>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</si>
  <si>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</si>
  <si>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</si>
  <si>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</si>
  <si>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</si>
  <si>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</si>
  <si>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</si>
  <si>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</si>
  <si>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</si>
  <si>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</si>
  <si>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</si>
  <si>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</si>
  <si>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</si>
  <si>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</si>
  <si>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</si>
  <si>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</si>
  <si>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</si>
  <si>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</si>
  <si>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</si>
  <si>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</si>
  <si>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</si>
  <si>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</si>
  <si>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</si>
  <si>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</si>
  <si>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</si>
  <si>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</si>
  <si>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</si>
  <si>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</si>
  <si>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</si>
  <si>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</si>
  <si>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</si>
  <si>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</si>
  <si>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</si>
  <si>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</si>
  <si>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</si>
  <si>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</si>
  <si>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</si>
  <si>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</si>
  <si>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</si>
  <si>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</si>
  <si>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</si>
  <si>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</si>
  <si>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</si>
  <si>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</si>
  <si>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</si>
  <si>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</si>
  <si>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</si>
  <si>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</si>
  <si>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</si>
  <si>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</si>
  <si>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</si>
  <si>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</si>
  <si>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</si>
  <si>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</si>
  <si>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</si>
  <si>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</si>
  <si>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</si>
  <si>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</si>
  <si>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</si>
  <si>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</si>
  <si>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</si>
  <si>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</si>
  <si>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</si>
  <si>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</si>
  <si>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</si>
  <si>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</si>
  <si>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</si>
  <si>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</si>
  <si>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</si>
  <si>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</si>
  <si>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</si>
  <si>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</si>
  <si>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</si>
  <si>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</si>
  <si>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</si>
  <si>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</si>
  <si>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</si>
  <si>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</si>
  <si>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</si>
  <si>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</si>
  <si>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</si>
  <si>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</si>
  <si>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</si>
  <si>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</si>
  <si>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</si>
  <si>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</si>
  <si>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</si>
  <si>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</si>
  <si>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</si>
  <si>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</si>
  <si>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</si>
  <si>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</si>
  <si>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</si>
  <si>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</si>
  <si>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</si>
  <si>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</si>
  <si>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</si>
  <si>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</si>
  <si>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</si>
  <si>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</si>
  <si>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</si>
  <si>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</si>
  <si>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</si>
  <si>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</si>
  <si>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</si>
  <si>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</si>
  <si>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</si>
  <si>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</si>
  <si>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</si>
  <si>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</si>
  <si>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</si>
  <si>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</si>
  <si>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</si>
  <si>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</si>
  <si>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</si>
  <si>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</si>
  <si>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</si>
  <si>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</si>
  <si>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</si>
  <si>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</si>
  <si>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</si>
  <si>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</si>
  <si>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</si>
  <si>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</si>
  <si>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</si>
  <si>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</si>
  <si>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</si>
  <si>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</si>
  <si>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</si>
  <si>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</si>
  <si>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</si>
  <si>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</si>
  <si>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</si>
  <si>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</si>
  <si>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</si>
  <si>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</si>
  <si>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</si>
  <si>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</si>
  <si>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</si>
  <si>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</si>
  <si>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</si>
  <si>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</si>
  <si>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</si>
  <si>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</si>
  <si>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</si>
  <si>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</si>
  <si>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</si>
  <si>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</si>
  <si>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</si>
  <si>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</si>
  <si>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</si>
  <si>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</si>
  <si>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</si>
  <si>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</si>
  <si>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</si>
  <si>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</si>
  <si>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</si>
  <si>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</si>
  <si>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</si>
  <si>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</si>
  <si>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</si>
  <si>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</si>
  <si>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</si>
  <si>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</si>
  <si>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</si>
  <si>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</si>
  <si>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</si>
  <si>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</si>
  <si>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</si>
  <si>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</si>
  <si>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</si>
  <si>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</si>
  <si>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</si>
  <si>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</si>
  <si>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</si>
  <si>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</si>
  <si>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</si>
  <si>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</si>
  <si>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</si>
  <si>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</si>
  <si>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</si>
  <si>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</si>
  <si>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</si>
  <si>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</si>
  <si>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</si>
  <si>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</si>
  <si>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</si>
  <si>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</si>
  <si>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</si>
  <si>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</si>
  <si>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</si>
  <si>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</si>
  <si>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</si>
  <si>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</si>
  <si>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</si>
  <si>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</si>
  <si>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</si>
  <si>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</si>
  <si>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</si>
  <si>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</si>
  <si>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</si>
  <si>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</si>
  <si>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</si>
  <si>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</si>
  <si>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</si>
  <si>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</si>
  <si>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</si>
  <si>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</si>
  <si>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</si>
  <si>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</si>
  <si>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</si>
  <si>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</si>
  <si>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</si>
  <si>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</si>
  <si>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</si>
  <si>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</si>
  <si>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</si>
  <si>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</si>
  <si>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</si>
  <si>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</si>
  <si>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</si>
  <si>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</si>
  <si>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</si>
  <si>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</si>
  <si>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</si>
  <si>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</si>
  <si>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</si>
  <si>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</si>
  <si>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</si>
  <si>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</si>
  <si>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</si>
  <si>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</si>
  <si>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</si>
  <si>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</si>
  <si>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</si>
  <si>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</si>
  <si>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</si>
  <si>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</si>
  <si>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</si>
  <si>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</si>
  <si>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</si>
  <si>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</si>
  <si>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</si>
  <si>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</si>
  <si>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</si>
  <si>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</si>
  <si>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</si>
  <si>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</si>
  <si>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</si>
  <si>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</si>
  <si>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</si>
  <si>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</si>
  <si>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</si>
  <si>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</si>
  <si>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</si>
  <si>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</si>
  <si>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</si>
  <si>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</si>
  <si>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</si>
  <si>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</si>
  <si>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</si>
  <si>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</si>
  <si>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</si>
  <si>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</si>
  <si>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</si>
  <si>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</si>
  <si>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</si>
  <si>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</si>
  <si>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</si>
  <si>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</si>
  <si>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</si>
  <si>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</si>
  <si>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</si>
  <si>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</si>
  <si>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</si>
  <si>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</si>
  <si>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</si>
  <si>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</si>
  <si>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</si>
  <si>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</si>
  <si>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</si>
  <si>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</si>
  <si>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</si>
  <si>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</si>
  <si>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</si>
  <si>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</si>
  <si>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</si>
  <si>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</si>
  <si>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</si>
  <si>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</si>
  <si>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</si>
  <si>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</si>
  <si>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</si>
  <si>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</si>
  <si>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</si>
  <si>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</si>
  <si>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</si>
  <si>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</si>
  <si>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</si>
  <si>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</si>
  <si>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</si>
  <si>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</si>
  <si>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</si>
  <si>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</si>
  <si>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</si>
  <si>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</si>
  <si>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</si>
  <si>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</si>
  <si>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</si>
  <si>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</si>
  <si>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</si>
  <si>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</si>
  <si>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</si>
  <si>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</si>
  <si>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</si>
  <si>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</si>
  <si>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</si>
  <si>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</si>
  <si>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</si>
  <si>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</si>
  <si>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</si>
  <si>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</si>
  <si>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</si>
  <si>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</si>
  <si>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</si>
  <si>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</si>
  <si>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</si>
  <si>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</si>
  <si>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</si>
  <si>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</si>
  <si>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</si>
  <si>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</si>
  <si>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</si>
  <si>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</si>
  <si>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</si>
  <si>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</si>
  <si>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</si>
  <si>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</si>
  <si>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</si>
  <si>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</si>
  <si>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</si>
  <si>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</si>
  <si>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</si>
  <si>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</si>
  <si>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</si>
  <si>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</si>
  <si>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</si>
  <si>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</si>
  <si>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</si>
  <si>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</si>
  <si>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</si>
  <si>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</si>
  <si>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</si>
  <si>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</si>
  <si>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</si>
  <si>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</si>
  <si>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</si>
  <si>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</si>
  <si>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</si>
  <si>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</si>
  <si>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</si>
  <si>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</si>
  <si>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</si>
  <si>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</si>
  <si>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</si>
  <si>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</si>
  <si>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</si>
  <si>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</si>
  <si>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</si>
  <si>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</si>
  <si>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</si>
  <si>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</si>
  <si>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</si>
  <si>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</si>
  <si>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</si>
  <si>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</si>
  <si>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</si>
  <si>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</si>
  <si>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</si>
  <si>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</si>
  <si>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</si>
  <si>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</si>
  <si>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</si>
  <si>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</si>
  <si>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</si>
  <si>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</si>
  <si>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</si>
  <si>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</si>
  <si>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</si>
  <si>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</si>
  <si>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</si>
  <si>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</si>
  <si>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</si>
  <si>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</si>
  <si>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</si>
  <si>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</si>
  <si>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</si>
  <si>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</si>
  <si>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</si>
  <si>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</si>
  <si>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</si>
  <si>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</si>
  <si>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</si>
  <si>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</si>
  <si>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</si>
  <si>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</si>
  <si>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</si>
  <si>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</si>
  <si>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</si>
  <si>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</si>
  <si>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</si>
  <si>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</si>
  <si>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</si>
  <si>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</si>
  <si>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</si>
  <si>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</si>
  <si>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</si>
  <si>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</si>
  <si>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</si>
  <si>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</si>
  <si>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</si>
  <si>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</si>
  <si>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</si>
  <si>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</si>
  <si>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</si>
  <si>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</si>
  <si>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</si>
  <si>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</si>
  <si>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</si>
  <si>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</si>
  <si>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</si>
  <si>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</si>
  <si>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</si>
  <si>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</si>
  <si>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</si>
  <si>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</si>
  <si>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</si>
  <si>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</si>
  <si>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</si>
  <si>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</si>
  <si>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</si>
  <si>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</si>
  <si>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</si>
  <si>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</si>
  <si>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</si>
  <si>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</si>
  <si>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</si>
  <si>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</si>
  <si>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</si>
  <si>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</si>
  <si>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</si>
  <si>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</si>
  <si>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</si>
  <si>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</si>
  <si>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</si>
  <si>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</si>
  <si>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</si>
  <si>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</si>
  <si>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</si>
  <si>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</si>
  <si>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</si>
  <si>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</si>
  <si>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</si>
  <si>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</si>
  <si>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</si>
  <si>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</si>
  <si>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</si>
  <si>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</si>
  <si>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</si>
  <si>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</si>
  <si>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</si>
  <si>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</si>
  <si>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</si>
  <si>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</si>
  <si>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</si>
  <si>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</si>
  <si>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</si>
  <si>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</si>
  <si>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</si>
  <si>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</si>
  <si>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</si>
  <si>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</si>
  <si>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</si>
  <si>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</si>
  <si>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</si>
  <si>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</si>
  <si>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</si>
  <si>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</si>
  <si>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</si>
  <si>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</si>
  <si>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</si>
  <si>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</si>
  <si>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</si>
  <si>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</si>
  <si>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</si>
  <si>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</si>
  <si>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</si>
  <si>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</si>
  <si>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</si>
  <si>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</si>
  <si>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</si>
  <si>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</si>
  <si>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</si>
  <si>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</si>
  <si>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</si>
  <si>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</si>
  <si>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</si>
  <si>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</si>
  <si>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</si>
  <si>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</si>
  <si>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</si>
  <si>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</si>
  <si>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</si>
  <si>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</si>
  <si>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</si>
  <si>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</si>
  <si>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</si>
  <si>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</si>
  <si>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</si>
  <si>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</si>
  <si>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</si>
  <si>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</si>
  <si>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</si>
  <si>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</si>
  <si>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</si>
  <si>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</si>
  <si>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</si>
  <si>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</si>
  <si>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</si>
  <si>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</si>
  <si>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</si>
  <si>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</si>
  <si>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</si>
  <si>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</si>
  <si>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</si>
  <si>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</si>
  <si>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</si>
  <si>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</si>
  <si>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</si>
  <si>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</si>
  <si>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</si>
  <si>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</si>
  <si>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</si>
  <si>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</si>
  <si>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</si>
  <si>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</si>
  <si>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</si>
  <si>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</si>
  <si>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</si>
  <si>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</si>
  <si>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</si>
  <si>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</si>
  <si>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</si>
  <si>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</si>
  <si>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</si>
  <si>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</si>
  <si>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</si>
  <si>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</si>
  <si>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</si>
  <si>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</si>
  <si>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</si>
  <si>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</si>
  <si>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</si>
  <si>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</si>
  <si>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</si>
  <si>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</si>
  <si>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</si>
  <si>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</si>
  <si>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</si>
  <si>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</si>
  <si>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</si>
  <si>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</si>
  <si>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</si>
  <si>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</si>
  <si>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</si>
  <si>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</si>
  <si>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</si>
  <si>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</si>
  <si>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</si>
  <si>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</si>
  <si>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</si>
  <si>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</si>
  <si>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</si>
  <si>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</si>
  <si>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</si>
  <si>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</si>
  <si>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</si>
  <si>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</si>
  <si>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</si>
  <si>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</si>
  <si>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</si>
  <si>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</si>
  <si>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</si>
  <si>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</si>
  <si>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</si>
  <si>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</si>
  <si>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</si>
  <si>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</si>
  <si>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</si>
  <si>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</si>
  <si>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</si>
  <si>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</si>
  <si>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</si>
  <si>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</si>
  <si>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</si>
  <si>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</si>
  <si>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</si>
  <si>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</si>
  <si>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</si>
  <si>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</si>
  <si>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</si>
  <si>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</si>
  <si>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</si>
  <si>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</si>
  <si>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</si>
  <si>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</si>
  <si>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</si>
  <si>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</si>
  <si>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</si>
  <si>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</si>
  <si>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</si>
  <si>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</si>
  <si>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</si>
  <si>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</si>
  <si>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</si>
  <si>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</si>
  <si>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</si>
  <si>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</si>
  <si>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</si>
  <si>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</si>
  <si>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</si>
  <si>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</si>
  <si>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</si>
  <si>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</si>
  <si>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</si>
  <si>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</si>
  <si>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</si>
  <si>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</si>
  <si>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</si>
  <si>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</si>
  <si>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</si>
  <si>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</si>
  <si>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</si>
  <si>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</si>
  <si>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</si>
  <si>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</si>
  <si>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</si>
  <si>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</si>
  <si>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</si>
  <si>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</si>
  <si>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</si>
  <si>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</si>
  <si>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</si>
  <si>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</si>
  <si>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</si>
  <si>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</si>
  <si>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</si>
  <si>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</si>
  <si>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</si>
  <si>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</si>
  <si>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</si>
  <si>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</si>
  <si>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</si>
  <si>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</si>
  <si>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</si>
  <si>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</si>
  <si>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</si>
  <si>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</si>
  <si>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</si>
  <si>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</si>
  <si>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</si>
  <si>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</si>
  <si>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</si>
  <si>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</si>
  <si>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</si>
  <si>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</si>
  <si>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</si>
  <si>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</si>
  <si>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</si>
  <si>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</si>
  <si>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</si>
  <si>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</si>
  <si>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</si>
  <si>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</si>
  <si>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</si>
  <si>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</si>
  <si>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</si>
  <si>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</si>
  <si>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</si>
  <si>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</si>
  <si>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</si>
  <si>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</si>
  <si>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</si>
  <si>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</si>
  <si>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</si>
  <si>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</si>
  <si>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</si>
  <si>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</si>
  <si>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</si>
  <si>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</si>
  <si>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</si>
  <si>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</si>
  <si>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</si>
  <si>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</si>
  <si>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</si>
  <si>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</si>
  <si>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</si>
  <si>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</si>
  <si>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</si>
  <si>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</si>
  <si>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</si>
  <si>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</si>
  <si>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</si>
  <si>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</si>
  <si>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</si>
  <si>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</si>
  <si>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</si>
  <si>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</si>
  <si>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</si>
  <si>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</si>
  <si>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</si>
  <si>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</si>
  <si>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</si>
  <si>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</si>
  <si>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</si>
  <si>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</si>
  <si>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</si>
  <si>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</si>
  <si>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</si>
  <si>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</si>
  <si>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</si>
  <si>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</si>
  <si>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</si>
  <si>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</si>
  <si>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</si>
  <si>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</si>
  <si>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</si>
  <si>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</si>
  <si>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</si>
  <si>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</si>
  <si>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</si>
  <si>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</si>
  <si>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</si>
  <si>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</si>
  <si>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</si>
  <si>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</si>
  <si>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</si>
  <si>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</si>
  <si>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</si>
  <si>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</si>
  <si>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</si>
  <si>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</si>
  <si>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</si>
  <si>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</si>
  <si>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</si>
  <si>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</si>
  <si>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</si>
  <si>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</si>
  <si>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</si>
  <si>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</si>
  <si>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</si>
  <si>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</si>
  <si>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</si>
  <si>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</si>
  <si>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</si>
  <si>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</si>
  <si>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</si>
  <si>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</si>
  <si>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</si>
  <si>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</si>
  <si>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</si>
  <si>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</si>
  <si>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</si>
  <si>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</si>
  <si>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</si>
  <si>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</si>
  <si>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</si>
  <si>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</si>
  <si>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</si>
  <si>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</si>
  <si>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</si>
  <si>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</si>
  <si>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</si>
  <si>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</si>
  <si>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</si>
  <si>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</si>
  <si>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</si>
  <si>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</si>
  <si>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</si>
  <si>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</si>
  <si>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</si>
  <si>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</si>
  <si>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</si>
  <si>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</si>
  <si>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</si>
  <si>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</si>
  <si>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</si>
  <si>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</si>
  <si>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</si>
  <si>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</si>
  <si>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</si>
  <si>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</si>
  <si>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</si>
  <si>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</si>
  <si>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</si>
  <si>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</si>
  <si>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</si>
  <si>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</si>
  <si>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</si>
  <si>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</si>
  <si>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</si>
  <si>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</si>
  <si>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</si>
  <si>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</si>
  <si>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</si>
  <si>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</si>
  <si>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</si>
  <si>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</si>
  <si>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</si>
  <si>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</si>
  <si>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</si>
  <si>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</si>
  <si>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</si>
  <si>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</si>
  <si>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</si>
  <si>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</si>
  <si>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</si>
  <si>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</si>
  <si>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</si>
  <si>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</si>
  <si>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</si>
  <si>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</si>
  <si>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</si>
  <si>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</si>
  <si>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</si>
  <si>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</si>
  <si>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</si>
  <si>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</si>
  <si>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</si>
  <si>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</si>
  <si>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</si>
  <si>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</si>
  <si>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</si>
  <si>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</si>
  <si>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</si>
  <si>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</si>
  <si>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</si>
  <si>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</si>
  <si>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</si>
  <si>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</si>
  <si>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</si>
  <si>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</si>
  <si>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</si>
  <si>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</si>
  <si>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</si>
  <si>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</si>
  <si>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</si>
  <si>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</si>
  <si>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</si>
  <si>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</si>
  <si>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</si>
  <si>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</si>
  <si>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</si>
  <si>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</si>
  <si>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</si>
  <si>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</si>
  <si>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</si>
  <si>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</si>
  <si>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</si>
  <si>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</si>
  <si>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</si>
  <si>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</si>
  <si>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</si>
  <si>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</si>
  <si>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</si>
  <si>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</si>
  <si>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</si>
  <si>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</si>
  <si>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</si>
  <si>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</si>
  <si>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</si>
  <si>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</si>
  <si>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</si>
  <si>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</si>
  <si>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</si>
  <si>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</si>
  <si>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</si>
  <si>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</si>
  <si>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</si>
  <si>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</si>
  <si>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</si>
  <si>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</si>
  <si>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</si>
  <si>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</si>
  <si>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</si>
  <si>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</si>
  <si>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</si>
  <si>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</si>
  <si>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</si>
  <si>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</si>
  <si>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</si>
  <si>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</si>
  <si>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</si>
  <si>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</si>
  <si>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</si>
  <si>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</si>
  <si>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</si>
  <si>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</si>
  <si>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</si>
  <si>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</si>
  <si>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</si>
  <si>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</si>
  <si>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</si>
  <si>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</si>
  <si>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</si>
  <si>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</si>
  <si>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</si>
  <si>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</si>
  <si>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</si>
  <si>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</si>
  <si>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</si>
  <si>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</si>
  <si>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</si>
  <si>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</si>
  <si>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</si>
  <si>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</si>
  <si>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</si>
  <si>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</si>
  <si>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</si>
  <si>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</si>
  <si>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</si>
  <si>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</si>
  <si>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</si>
  <si>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</si>
  <si>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</si>
  <si>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</si>
  <si>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</si>
  <si>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</si>
  <si>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</si>
  <si>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</si>
  <si>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</si>
  <si>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</si>
  <si>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</si>
  <si>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</si>
  <si>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</si>
  <si>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</si>
  <si>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</si>
  <si>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</si>
  <si>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</si>
  <si>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</si>
  <si>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</si>
  <si>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</si>
  <si>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</si>
  <si>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</si>
  <si>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</si>
  <si>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</si>
  <si>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</si>
  <si>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</si>
  <si>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</si>
  <si>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</si>
  <si>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</si>
  <si>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</si>
  <si>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</si>
  <si>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</si>
  <si>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</si>
  <si>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</si>
  <si>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</si>
  <si>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</si>
  <si>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</si>
  <si>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</si>
  <si>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</si>
  <si>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</si>
  <si>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</si>
  <si>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</si>
  <si>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</si>
  <si>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</si>
  <si>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</si>
  <si>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</si>
  <si>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</si>
  <si>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</si>
  <si>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</si>
  <si>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</si>
  <si>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</si>
  <si>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</si>
  <si>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</si>
  <si>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</si>
  <si>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</si>
  <si>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</si>
  <si>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</si>
  <si>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</si>
  <si>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</si>
  <si>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</si>
  <si>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</si>
  <si>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</si>
  <si>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</si>
  <si>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</si>
  <si>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</si>
  <si>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</si>
  <si>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</si>
  <si>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</si>
  <si>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</si>
  <si>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</si>
  <si>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</si>
  <si>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</si>
  <si>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</si>
  <si>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</si>
  <si>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</si>
  <si>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</si>
  <si>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</si>
  <si>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</si>
  <si>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</si>
  <si>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</si>
  <si>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</si>
  <si>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</si>
  <si>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</si>
  <si>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</si>
  <si>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</si>
  <si>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</si>
  <si>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</si>
  <si>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</si>
  <si>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</si>
  <si>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</si>
  <si>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</si>
  <si>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</si>
  <si>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</si>
  <si>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</si>
  <si>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</si>
  <si>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</si>
  <si>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</si>
  <si>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</si>
  <si>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</si>
  <si>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</si>
  <si>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</si>
  <si>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</si>
  <si>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</si>
  <si>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</si>
  <si>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</si>
  <si>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</si>
  <si>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</si>
  <si>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</si>
  <si>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</si>
  <si>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</si>
  <si>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</si>
  <si>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</si>
  <si>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</si>
  <si>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</si>
  <si>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</si>
  <si>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</si>
  <si>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</si>
  <si>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</si>
  <si>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</si>
  <si>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</si>
  <si>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</si>
  <si>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</si>
  <si>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</si>
  <si>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</si>
  <si>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</si>
  <si>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</si>
  <si>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</si>
  <si>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</si>
  <si>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</si>
  <si>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</si>
  <si>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</si>
  <si>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</si>
  <si>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</si>
  <si>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</si>
  <si>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</si>
  <si>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</si>
  <si>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</si>
  <si>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</si>
  <si>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</si>
  <si>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</si>
  <si>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</si>
  <si>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</si>
  <si>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</si>
  <si>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</si>
  <si>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</si>
  <si>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</si>
  <si>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</si>
  <si>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</si>
  <si>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</si>
  <si>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</si>
  <si>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</si>
  <si>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</si>
  <si>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</si>
  <si>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</si>
  <si>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</si>
  <si>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</si>
  <si>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</si>
  <si>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</si>
  <si>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</si>
  <si>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</si>
  <si>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</si>
  <si>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</si>
  <si>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</si>
  <si>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</si>
  <si>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</si>
  <si>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</si>
  <si>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</si>
  <si>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</si>
  <si>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</si>
  <si>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</si>
  <si>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</si>
  <si>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</si>
  <si>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</si>
  <si>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</si>
  <si>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</si>
  <si>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</si>
  <si>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</si>
  <si>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</si>
  <si>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</si>
  <si>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</si>
  <si>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</si>
  <si>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</si>
  <si>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</si>
  <si>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</si>
  <si>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</si>
  <si>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</si>
  <si>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</si>
  <si>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</si>
  <si>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</si>
  <si>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</si>
  <si>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</si>
  <si>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</si>
  <si>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</si>
  <si>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</si>
  <si>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</si>
  <si>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</si>
  <si>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</si>
  <si>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</si>
  <si>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</si>
  <si>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</si>
  <si>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</si>
  <si>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</si>
  <si>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</si>
  <si>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</si>
  <si>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</si>
  <si>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</si>
  <si>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</si>
  <si>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</si>
  <si>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</si>
  <si>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</si>
  <si>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</si>
  <si>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</si>
  <si>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</si>
  <si>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</si>
  <si>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</si>
  <si>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</si>
  <si>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</si>
  <si>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</si>
  <si>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</si>
  <si>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</si>
  <si>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</si>
  <si>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</si>
  <si>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</si>
  <si>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</si>
  <si>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</si>
  <si>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</si>
  <si>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</si>
  <si>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</si>
  <si>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</si>
  <si>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</si>
  <si>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</si>
  <si>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</si>
  <si>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</si>
  <si>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</si>
  <si>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</si>
  <si>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</si>
  <si>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</si>
  <si>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</si>
  <si>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</si>
  <si>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</si>
  <si>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</si>
  <si>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</si>
  <si>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</si>
  <si>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</si>
  <si>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</si>
  <si>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</si>
  <si>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</si>
  <si>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</si>
  <si>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</si>
  <si>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</si>
  <si>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</si>
  <si>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</si>
  <si>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</si>
  <si>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</si>
  <si>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</si>
  <si>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</si>
  <si>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</si>
  <si>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</si>
  <si>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</si>
  <si>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</si>
  <si>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</si>
  <si>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</si>
  <si>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</si>
  <si>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</si>
  <si>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</si>
  <si>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</si>
  <si>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</si>
  <si>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</si>
  <si>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</si>
  <si>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</si>
  <si>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</si>
  <si>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</si>
  <si>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</si>
  <si>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</si>
  <si>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</si>
  <si>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</si>
  <si>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</si>
  <si>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</si>
  <si>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</si>
  <si>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</si>
  <si>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</si>
  <si>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</si>
  <si>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</si>
  <si>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</si>
  <si>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</si>
  <si>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</si>
  <si>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</si>
  <si>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</si>
  <si>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</si>
  <si>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</si>
  <si>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</si>
  <si>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</si>
  <si>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</si>
  <si>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</si>
  <si>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</si>
  <si>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</si>
  <si>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</si>
  <si>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</si>
  <si>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</si>
  <si>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</si>
  <si>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</si>
  <si>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</si>
  <si>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</si>
  <si>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</si>
  <si>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</si>
  <si>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</si>
  <si>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</si>
  <si>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</si>
  <si>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</si>
  <si>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</si>
  <si>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</si>
  <si>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</si>
  <si>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</si>
  <si>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</si>
  <si>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</si>
  <si>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</si>
  <si>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</si>
  <si>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</si>
  <si>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</si>
  <si>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</si>
  <si>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</si>
  <si>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</si>
  <si>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</si>
  <si>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</si>
  <si>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</si>
  <si>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</si>
  <si>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</si>
  <si>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</si>
  <si>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</si>
  <si>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</si>
  <si>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</si>
  <si>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</si>
  <si>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</si>
  <si>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</si>
  <si>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</si>
  <si>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</si>
  <si>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</si>
  <si>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</si>
  <si>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</si>
  <si>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</si>
  <si>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</si>
  <si>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</si>
  <si>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</si>
  <si>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</si>
  <si>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</si>
  <si>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</si>
  <si>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</si>
  <si>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</si>
  <si>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</si>
  <si>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</si>
  <si>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</si>
  <si>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</si>
  <si>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</si>
  <si>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</si>
  <si>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</si>
  <si>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</si>
  <si>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</si>
  <si>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</si>
  <si>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</si>
  <si>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</si>
  <si>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</si>
  <si>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</si>
  <si>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</si>
  <si>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</si>
  <si>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</si>
  <si>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</si>
  <si>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</si>
  <si>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</si>
  <si>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</si>
  <si>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</si>
  <si>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</si>
  <si>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</si>
  <si>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</si>
  <si>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</si>
  <si>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</si>
  <si>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</si>
  <si>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</si>
  <si>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</si>
  <si>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</si>
  <si>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</si>
  <si>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</si>
  <si>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</si>
  <si>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</si>
  <si>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</si>
  <si>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</si>
  <si>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</si>
  <si>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</si>
  <si>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</si>
  <si>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</si>
  <si>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</si>
  <si>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</si>
  <si>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</si>
  <si>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</si>
  <si>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</si>
  <si>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</si>
  <si>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</si>
  <si>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</si>
  <si>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</si>
  <si>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</si>
  <si>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</si>
  <si>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</si>
  <si>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</si>
  <si>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</si>
  <si>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</si>
  <si>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</si>
  <si>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</si>
  <si>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</si>
  <si>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</si>
  <si>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</si>
  <si>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</si>
  <si>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</si>
  <si>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</si>
  <si>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</si>
  <si>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</si>
  <si>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</si>
  <si>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</si>
  <si>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</si>
  <si>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</si>
  <si>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</si>
  <si>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</si>
  <si>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</si>
  <si>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</si>
  <si>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</si>
  <si>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</si>
  <si>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</si>
  <si>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</si>
  <si>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</si>
  <si>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</si>
  <si>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</si>
  <si>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</si>
  <si>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</si>
  <si>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</si>
  <si>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</si>
  <si>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</si>
  <si>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</si>
  <si>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</si>
  <si>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</si>
  <si>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</si>
  <si>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</si>
  <si>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</si>
  <si>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</si>
  <si>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</si>
  <si>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</si>
  <si>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</si>
  <si>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</si>
  <si>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</si>
  <si>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</si>
  <si>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</si>
  <si>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</si>
  <si>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</si>
  <si>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</si>
  <si>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</si>
  <si>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</si>
  <si>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</si>
  <si>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</si>
  <si>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</si>
  <si>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</si>
  <si>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</si>
  <si>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</si>
  <si>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</si>
  <si>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</si>
  <si>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</si>
  <si>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</si>
  <si>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</si>
  <si>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</si>
  <si>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</si>
  <si>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</si>
  <si>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</si>
  <si>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</si>
  <si>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</si>
  <si>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</si>
  <si>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</si>
  <si>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</si>
  <si>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</si>
  <si>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</si>
  <si>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</si>
  <si>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</si>
  <si>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</si>
  <si>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</si>
  <si>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</si>
  <si>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</si>
  <si>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</si>
  <si>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</si>
  <si>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</si>
  <si>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</si>
  <si>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</si>
  <si>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</si>
  <si>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</si>
  <si>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</si>
  <si>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</si>
  <si>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</si>
  <si>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</si>
  <si>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</si>
  <si>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</si>
  <si>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</si>
  <si>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</si>
  <si>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</si>
  <si>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</si>
  <si>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</si>
  <si>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</si>
  <si>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</si>
  <si>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</si>
  <si>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</si>
  <si>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</si>
  <si>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</si>
  <si>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</si>
  <si>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</si>
  <si>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</si>
  <si>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</si>
  <si>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</si>
  <si>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</si>
  <si>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</si>
  <si>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</si>
  <si>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</si>
  <si>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</si>
  <si>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</si>
  <si>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</si>
  <si>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</si>
  <si>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</si>
  <si>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</si>
  <si>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</si>
  <si>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</si>
  <si>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</si>
  <si>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</si>
  <si>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</si>
  <si>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</si>
  <si>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</si>
  <si>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</si>
  <si>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</si>
  <si>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</si>
  <si>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</si>
  <si>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</si>
  <si>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</si>
  <si>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</si>
  <si>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</si>
  <si>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</si>
  <si>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</si>
  <si>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</si>
  <si>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</si>
  <si>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</si>
  <si>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</si>
  <si>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</si>
  <si>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</si>
  <si>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</si>
  <si>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</si>
  <si>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</si>
  <si>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</si>
  <si>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</si>
  <si>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</si>
  <si>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</si>
  <si>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</si>
  <si>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</si>
  <si>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</si>
  <si>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</si>
  <si>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</si>
  <si>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</si>
  <si>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</si>
  <si>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</si>
  <si>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</si>
  <si>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</si>
  <si>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</si>
  <si>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</si>
  <si>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</si>
  <si>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</si>
  <si>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</si>
  <si>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</si>
  <si>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</si>
  <si>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</si>
  <si>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</si>
  <si>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</si>
  <si>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</si>
  <si>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</si>
  <si>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</si>
  <si>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</si>
  <si>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</si>
  <si>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</si>
  <si>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</si>
  <si>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</si>
  <si>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</si>
  <si>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</si>
  <si>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</si>
  <si>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</si>
  <si>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</si>
  <si>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</si>
  <si>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</si>
  <si>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</si>
  <si>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</si>
  <si>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</si>
  <si>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</si>
  <si>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</si>
  <si>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</si>
  <si>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</si>
  <si>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</si>
  <si>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</si>
  <si>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</si>
  <si>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</si>
  <si>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</si>
  <si>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</si>
  <si>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</si>
  <si>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</si>
  <si>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</si>
  <si>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</si>
  <si>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</si>
  <si>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</si>
  <si>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</si>
  <si>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</si>
  <si>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</si>
  <si>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</si>
  <si>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</si>
  <si>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</si>
  <si>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</si>
  <si>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</si>
  <si>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</si>
  <si>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</si>
  <si>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</si>
  <si>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</si>
  <si>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</si>
  <si>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</si>
  <si>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</si>
  <si>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</si>
  <si>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</si>
  <si>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</si>
  <si>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</si>
  <si>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</si>
  <si>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</si>
  <si>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</si>
  <si>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</si>
  <si>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</si>
  <si>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</si>
  <si>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</si>
  <si>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</si>
  <si>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</si>
  <si>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</si>
  <si>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</si>
  <si>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</si>
  <si>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</si>
  <si>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</si>
  <si>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</si>
  <si>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</si>
  <si>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</si>
  <si>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</si>
  <si>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</si>
  <si>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</si>
  <si>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</si>
  <si>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</si>
  <si>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</si>
  <si>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</si>
  <si>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</si>
  <si>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</si>
  <si>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</si>
  <si>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</si>
  <si>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</si>
  <si>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</si>
  <si>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</si>
  <si>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</si>
  <si>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</si>
  <si>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</si>
  <si>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</si>
  <si>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</si>
  <si>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</si>
  <si>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</si>
  <si>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</si>
  <si>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</si>
  <si>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</si>
  <si>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</si>
  <si>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</si>
  <si>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</si>
  <si>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</si>
  <si>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</si>
  <si>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</si>
  <si>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</si>
  <si>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</si>
  <si>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</si>
  <si>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</si>
  <si>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</si>
  <si>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</si>
  <si>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</si>
  <si>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</si>
  <si>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</si>
  <si>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</si>
  <si>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</si>
  <si>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</si>
  <si>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</si>
  <si>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</si>
  <si>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</si>
  <si>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</si>
  <si>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</si>
  <si>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</si>
  <si>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</si>
  <si>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</si>
  <si>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</si>
  <si>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</si>
  <si>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</si>
  <si>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</si>
  <si>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</si>
  <si>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</si>
  <si>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</si>
  <si>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</si>
  <si>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</si>
  <si>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</si>
  <si>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</si>
  <si>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</si>
  <si>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</si>
  <si>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</si>
  <si>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</si>
  <si>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</si>
  <si>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</si>
  <si>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</si>
  <si>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</si>
  <si>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</si>
  <si>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</si>
  <si>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</si>
  <si>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</si>
  <si>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</si>
  <si>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</si>
  <si>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</si>
  <si>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</si>
  <si>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</si>
  <si>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</si>
  <si>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</si>
  <si>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</si>
  <si>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</si>
  <si>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</si>
  <si>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</si>
  <si>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</si>
  <si>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</si>
  <si>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</si>
  <si>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</si>
  <si>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</si>
  <si>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</si>
  <si>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</si>
  <si>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</si>
  <si>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</si>
  <si>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</si>
  <si>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</si>
  <si>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</si>
  <si>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</si>
  <si>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</si>
  <si>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</si>
  <si>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</si>
  <si>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</si>
  <si>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</si>
  <si>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</si>
  <si>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</si>
  <si>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</si>
  <si>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</si>
  <si>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</si>
  <si>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</si>
  <si>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</si>
  <si>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</si>
  <si>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</si>
  <si>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</si>
  <si>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</si>
  <si>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</si>
  <si>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</si>
  <si>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</si>
  <si>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</si>
  <si>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</si>
  <si>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</si>
  <si>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</si>
  <si>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</si>
  <si>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</si>
  <si>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</si>
  <si>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</si>
  <si>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</si>
  <si>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</si>
  <si>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</si>
  <si>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</si>
  <si>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</si>
  <si>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</si>
  <si>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</si>
  <si>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</si>
  <si>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</si>
  <si>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</si>
  <si>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</si>
  <si>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</si>
  <si>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</si>
  <si>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</si>
  <si>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</si>
  <si>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</si>
  <si>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</si>
  <si>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</si>
  <si>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</si>
  <si>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</si>
  <si>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</si>
  <si>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</si>
  <si>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</si>
  <si>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</si>
  <si>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</si>
  <si>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</si>
  <si>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</si>
  <si>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</si>
  <si>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</si>
  <si>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</si>
  <si>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</si>
  <si>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</si>
  <si>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</si>
  <si>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</si>
  <si>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</si>
  <si>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</si>
  <si>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</si>
  <si>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</si>
  <si>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</si>
  <si>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</si>
  <si>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</si>
  <si>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</si>
  <si>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</si>
  <si>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</si>
  <si>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</si>
  <si>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</si>
  <si>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</si>
  <si>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</si>
  <si>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</si>
  <si>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</si>
  <si>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</si>
  <si>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</si>
  <si>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</si>
  <si>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</si>
  <si>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</si>
  <si>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</si>
  <si>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</si>
  <si>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</si>
  <si>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</si>
  <si>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</si>
  <si>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</si>
  <si>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</si>
  <si>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</si>
  <si>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</si>
  <si>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</si>
  <si>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</si>
  <si>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</si>
  <si>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</si>
  <si>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</si>
  <si>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</si>
  <si>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</si>
  <si>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</si>
  <si>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</si>
  <si>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</si>
  <si>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</si>
  <si>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</si>
  <si>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</si>
  <si>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</si>
  <si>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</si>
  <si>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</si>
  <si>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</si>
  <si>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</si>
  <si>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</si>
  <si>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</si>
  <si>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</si>
  <si>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</si>
  <si>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</si>
  <si>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</si>
  <si>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</si>
  <si>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</si>
  <si>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</si>
  <si>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</si>
  <si>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</si>
  <si>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</si>
  <si>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</si>
  <si>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</si>
  <si>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</si>
  <si>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</si>
  <si>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</si>
  <si>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</si>
  <si>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</si>
  <si>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</si>
  <si>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</si>
  <si>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</si>
  <si>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</si>
  <si>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</si>
  <si>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</si>
  <si>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</si>
  <si>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</si>
  <si>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</si>
  <si>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</si>
  <si>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</si>
  <si>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</si>
  <si>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</si>
  <si>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</si>
  <si>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</si>
  <si>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</si>
  <si>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</si>
  <si>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</si>
  <si>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</si>
  <si>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</si>
  <si>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</si>
  <si>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</si>
  <si>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</si>
  <si>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</si>
  <si>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</si>
  <si>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</si>
  <si>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</si>
  <si>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</si>
  <si>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</si>
  <si>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</si>
  <si>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</si>
  <si>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</si>
  <si>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</si>
  <si>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</si>
  <si>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</si>
  <si>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</si>
  <si>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</si>
  <si>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</si>
  <si>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</si>
  <si>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</si>
  <si>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</si>
  <si>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</si>
  <si>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</si>
  <si>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</si>
  <si>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</si>
  <si>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</si>
  <si>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</si>
  <si>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</si>
  <si>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</si>
  <si>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</si>
  <si>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</si>
  <si>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</si>
  <si>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</si>
  <si>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</si>
  <si>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</si>
  <si>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</si>
  <si>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</si>
  <si>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</si>
  <si>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</si>
  <si>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</si>
  <si>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</si>
  <si>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</si>
  <si>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</si>
  <si>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</si>
  <si>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</si>
  <si>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</si>
  <si>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</si>
  <si>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</si>
  <si>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</si>
  <si>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</si>
  <si>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</si>
  <si>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</si>
  <si>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</si>
  <si>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</si>
  <si>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</si>
  <si>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</si>
  <si>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</si>
  <si>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</si>
  <si>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</si>
  <si>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</si>
  <si>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</si>
  <si>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</si>
  <si>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</si>
  <si>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</si>
  <si>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</si>
  <si>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</si>
  <si>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</si>
  <si>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</si>
  <si>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</si>
  <si>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</si>
  <si>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</si>
  <si>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</si>
  <si>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</si>
  <si>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</si>
  <si>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</si>
  <si>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</si>
  <si>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</si>
  <si>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</si>
  <si>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</si>
  <si>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</si>
  <si>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</si>
  <si>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</si>
  <si>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</si>
  <si>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</si>
  <si>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</si>
  <si>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</si>
  <si>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</si>
  <si>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</si>
  <si>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</si>
  <si>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</si>
  <si>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</si>
  <si>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</si>
  <si>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</si>
  <si>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</si>
  <si>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</si>
  <si>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</si>
  <si>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</si>
  <si>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</si>
  <si>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</si>
  <si>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</si>
  <si>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</si>
  <si>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</si>
  <si>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</si>
  <si>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</si>
  <si>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</si>
  <si>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</si>
  <si>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</si>
  <si>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</si>
  <si>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</si>
  <si>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</si>
  <si>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</si>
  <si>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</si>
  <si>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</si>
  <si>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</si>
  <si>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</si>
  <si>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</si>
  <si>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</si>
  <si>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</si>
  <si>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</si>
  <si>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</si>
  <si>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</si>
  <si>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</si>
  <si>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</si>
  <si>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</si>
  <si>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</si>
  <si>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</si>
  <si>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</si>
  <si>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</si>
  <si>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</si>
  <si>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</si>
  <si>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</si>
  <si>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</si>
  <si>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</si>
  <si>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</si>
  <si>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</si>
  <si>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</si>
  <si>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</si>
  <si>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</si>
  <si>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</si>
  <si>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</si>
  <si>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</si>
  <si>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</si>
  <si>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</si>
  <si>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</si>
  <si>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</si>
  <si>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</si>
  <si>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</si>
  <si>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</si>
  <si>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</si>
  <si>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</si>
  <si>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</si>
  <si>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</si>
  <si>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</si>
  <si>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</si>
  <si>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</si>
  <si>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</si>
  <si>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</si>
  <si>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</si>
  <si>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</si>
  <si>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</si>
  <si>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</si>
  <si>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</si>
  <si>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</si>
  <si>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</si>
  <si>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</si>
  <si>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</si>
  <si>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</si>
  <si>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</si>
  <si>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</si>
  <si>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</si>
  <si>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</si>
  <si>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</si>
  <si>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</si>
  <si>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</si>
  <si>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</si>
  <si>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</si>
  <si>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</si>
  <si>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</si>
  <si>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</si>
  <si>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</si>
  <si>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</si>
  <si>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</si>
  <si>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</si>
  <si>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</si>
  <si>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</si>
  <si>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</si>
  <si>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</si>
  <si>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</si>
  <si>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</si>
  <si>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</si>
  <si>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</si>
  <si>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</si>
  <si>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</si>
  <si>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</si>
  <si>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</si>
  <si>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</si>
  <si>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</si>
  <si>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</si>
  <si>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</si>
  <si>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</si>
  <si>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</si>
  <si>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</si>
  <si>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</si>
  <si>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</si>
  <si>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</si>
  <si>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</si>
  <si>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</si>
  <si>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</si>
  <si>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</si>
  <si>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</si>
  <si>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</si>
  <si>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</si>
  <si>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</si>
  <si>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</si>
  <si>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</si>
  <si>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</si>
  <si>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</si>
  <si>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</si>
  <si>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</si>
  <si>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</si>
  <si>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</si>
  <si>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</si>
  <si>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</si>
  <si>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</si>
  <si>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</si>
  <si>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</si>
  <si>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</si>
  <si>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</si>
  <si>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</si>
  <si>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</si>
  <si>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</si>
  <si>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</si>
  <si>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</si>
  <si>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</si>
  <si>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</si>
  <si>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</si>
  <si>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</si>
  <si>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</si>
  <si>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</si>
  <si>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</si>
  <si>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</si>
  <si>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</si>
  <si>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</si>
  <si>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</si>
  <si>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</si>
  <si>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</si>
  <si>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</si>
  <si>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</si>
  <si>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</si>
  <si>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</si>
  <si>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</si>
  <si>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</si>
  <si>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</si>
  <si>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</si>
  <si>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</si>
  <si>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</si>
  <si>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</si>
  <si>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</si>
  <si>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</si>
  <si>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</si>
  <si>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</si>
  <si>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</si>
  <si>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</si>
  <si>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</si>
  <si>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</si>
  <si>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</si>
  <si>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</si>
  <si>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</si>
  <si>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</si>
  <si>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</si>
  <si>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</si>
  <si>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</si>
  <si>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</si>
  <si>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</si>
  <si>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</si>
  <si>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</si>
  <si>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</si>
  <si>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</si>
  <si>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</si>
  <si>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</si>
  <si>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</si>
  <si>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</si>
  <si>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</si>
  <si>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</si>
  <si>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</si>
  <si>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</si>
  <si>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</si>
  <si>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</si>
  <si>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</si>
  <si>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</si>
  <si>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</si>
  <si>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</si>
  <si>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</si>
  <si>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</si>
  <si>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</si>
  <si>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</si>
  <si>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</si>
  <si>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</si>
  <si>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</si>
  <si>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</si>
  <si>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</si>
  <si>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</si>
  <si>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</si>
  <si>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</si>
  <si>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</si>
  <si>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</si>
  <si>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</si>
  <si>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</si>
  <si>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</si>
  <si>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</si>
  <si>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</si>
  <si>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</si>
  <si>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</si>
  <si>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</si>
  <si>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</si>
  <si>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</si>
  <si>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</si>
  <si>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</si>
  <si>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</si>
  <si>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</si>
  <si>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</si>
  <si>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</si>
  <si>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</si>
  <si>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</si>
  <si>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</si>
  <si>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</si>
  <si>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</si>
  <si>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</si>
  <si>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</si>
  <si>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</si>
  <si>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</si>
  <si>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</si>
  <si>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</si>
  <si>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</si>
  <si>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</si>
  <si>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</si>
  <si>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</si>
  <si>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</si>
  <si>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</si>
  <si>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</si>
  <si>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</si>
  <si>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</si>
  <si>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</si>
  <si>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</si>
  <si>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</si>
  <si>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</si>
  <si>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</si>
  <si>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</si>
  <si>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</si>
  <si>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</si>
  <si>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</si>
  <si>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</si>
  <si>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</si>
  <si>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</si>
  <si>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</si>
  <si>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</si>
  <si>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</si>
  <si>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</si>
  <si>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</si>
  <si>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</si>
  <si>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</si>
  <si>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</si>
  <si>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</si>
  <si>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</si>
  <si>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</si>
  <si>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</si>
  <si>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</si>
  <si>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</si>
  <si>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</si>
  <si>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</si>
  <si>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</si>
  <si>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</si>
  <si>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</si>
  <si>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</si>
  <si>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</si>
  <si>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</si>
  <si>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</si>
  <si>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</si>
  <si>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</si>
  <si>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</si>
  <si>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</si>
  <si>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</si>
  <si>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</si>
  <si>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</si>
  <si>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</si>
  <si>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</si>
  <si>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</si>
  <si>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</si>
  <si>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</si>
  <si>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</si>
  <si>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</si>
  <si>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</si>
  <si>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</si>
  <si>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</si>
  <si>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</si>
  <si>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</si>
  <si>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</si>
  <si>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</si>
  <si>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</si>
  <si>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</si>
  <si>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</si>
  <si>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</si>
  <si>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</si>
  <si>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</si>
  <si>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</si>
  <si>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</si>
  <si>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</si>
  <si>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</si>
  <si>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</si>
  <si>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</si>
  <si>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</si>
  <si>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</si>
  <si>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</si>
  <si>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</si>
  <si>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</si>
  <si>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</si>
  <si>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</si>
  <si>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</si>
  <si>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</si>
  <si>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</si>
  <si>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</si>
  <si>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</si>
  <si>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</si>
  <si>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</si>
  <si>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</si>
  <si>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</si>
  <si>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</si>
  <si>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</si>
  <si>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</si>
  <si>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</si>
  <si>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</si>
  <si>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</si>
  <si>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</si>
  <si>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</si>
  <si>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</si>
  <si>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</si>
  <si>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</si>
  <si>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</si>
  <si>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</si>
  <si>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</si>
  <si>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</si>
  <si>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</si>
  <si>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</si>
  <si>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</si>
  <si>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</si>
  <si>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</si>
  <si>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</si>
  <si>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</si>
  <si>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</si>
  <si>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</si>
  <si>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</si>
  <si>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</si>
  <si>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</si>
  <si>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</si>
  <si>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</si>
  <si>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</si>
  <si>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</si>
  <si>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</si>
  <si>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</si>
  <si>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</si>
  <si>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</si>
  <si>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</si>
  <si>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</si>
  <si>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</si>
  <si>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</si>
  <si>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</si>
  <si>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</si>
  <si>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</si>
  <si>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</si>
  <si>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</si>
  <si>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</si>
  <si>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</si>
  <si>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</si>
  <si>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</si>
  <si>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</si>
  <si>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</si>
  <si>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</si>
  <si>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</si>
  <si>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</si>
  <si>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</si>
  <si>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</si>
  <si>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</si>
  <si>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</si>
  <si>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</si>
  <si>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</si>
  <si>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</si>
  <si>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</si>
  <si>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</si>
  <si>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</si>
  <si>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</si>
  <si>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</si>
  <si>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</si>
  <si>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</si>
  <si>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</si>
  <si>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</si>
  <si>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</si>
  <si>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</si>
  <si>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</si>
  <si>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</si>
  <si>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</si>
  <si>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</si>
  <si>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</si>
  <si>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</si>
  <si>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</si>
  <si>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</si>
  <si>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</si>
  <si>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</si>
  <si>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</si>
  <si>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</si>
  <si>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</si>
  <si>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</si>
  <si>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</si>
  <si>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</si>
  <si>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</si>
  <si>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</si>
  <si>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</si>
  <si>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</si>
  <si>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</si>
  <si>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</si>
  <si>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</si>
  <si>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</si>
  <si>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</si>
  <si>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</si>
  <si>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</si>
  <si>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</si>
  <si>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</si>
  <si>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</si>
  <si>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</si>
  <si>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</si>
  <si>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</si>
  <si>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</si>
  <si>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</si>
  <si>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</si>
  <si>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</si>
  <si>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</si>
  <si>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</si>
  <si>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</si>
  <si>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</si>
  <si>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</si>
  <si>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</si>
  <si>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</si>
  <si>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</si>
  <si>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</si>
  <si>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</si>
  <si>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</si>
  <si>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</si>
  <si>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</si>
  <si>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</si>
  <si>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</si>
  <si>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</si>
  <si>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</si>
  <si>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</si>
  <si>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</si>
  <si>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</si>
  <si>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</si>
  <si>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</si>
  <si>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</si>
  <si>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</si>
  <si>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</si>
  <si>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</si>
  <si>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</si>
  <si>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</si>
  <si>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</si>
  <si>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</si>
  <si>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</si>
  <si>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</si>
  <si>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</si>
  <si>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</si>
  <si>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</si>
  <si>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</si>
  <si>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</si>
  <si>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</si>
  <si>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</si>
  <si>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</si>
  <si>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</si>
  <si>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</si>
  <si>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</si>
  <si>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</si>
  <si>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</si>
  <si>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</si>
  <si>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</si>
  <si>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</si>
  <si>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</si>
  <si>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</si>
  <si>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</si>
  <si>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</si>
  <si>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</si>
  <si>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</si>
  <si>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</si>
  <si>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</si>
  <si>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</si>
  <si>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</si>
  <si>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</si>
  <si>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</si>
  <si>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</si>
  <si>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</si>
  <si>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</si>
  <si>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</si>
  <si>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</si>
  <si>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</si>
  <si>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</si>
  <si>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</si>
  <si>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</si>
  <si>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</si>
  <si>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</si>
  <si>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</si>
  <si>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</si>
  <si>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</si>
  <si>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</si>
  <si>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</si>
  <si>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</si>
  <si>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</si>
  <si>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</si>
  <si>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</si>
  <si>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</si>
  <si>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</si>
  <si>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</si>
  <si>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</si>
  <si>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</si>
  <si>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</si>
  <si>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</si>
  <si>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</si>
  <si>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</si>
  <si>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</si>
  <si>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</si>
  <si>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</si>
  <si>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</si>
  <si>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</si>
  <si>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</si>
  <si>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</si>
  <si>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</si>
  <si>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</si>
  <si>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</si>
  <si>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</si>
  <si>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</si>
  <si>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</si>
  <si>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</si>
  <si>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</si>
  <si>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</si>
  <si>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</si>
  <si>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</si>
  <si>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</si>
  <si>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</si>
  <si>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</si>
  <si>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</si>
  <si>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</si>
  <si>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</si>
  <si>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</si>
  <si>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</si>
  <si>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</si>
  <si>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</si>
  <si>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</si>
  <si>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</si>
  <si>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</si>
  <si>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</si>
  <si>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</si>
  <si>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</si>
  <si>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</si>
  <si>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</si>
  <si>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</si>
  <si>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</si>
  <si>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</si>
  <si>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</si>
  <si>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</si>
  <si>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</si>
  <si>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</si>
  <si>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</si>
  <si>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</si>
  <si>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</si>
  <si>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</si>
  <si>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</si>
  <si>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</si>
  <si>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</si>
  <si>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</si>
  <si>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</si>
  <si>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</si>
  <si>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</si>
  <si>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</si>
  <si>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</si>
  <si>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</si>
  <si>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</si>
  <si>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</si>
  <si>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</si>
  <si>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</si>
  <si>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</si>
  <si>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</si>
  <si>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</si>
  <si>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</si>
  <si>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</si>
  <si>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</si>
  <si>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</si>
  <si>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</si>
  <si>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</si>
  <si>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</si>
  <si>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</si>
  <si>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</si>
  <si>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</si>
  <si>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</si>
  <si>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</si>
  <si>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</si>
  <si>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</si>
  <si>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</si>
  <si>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</si>
  <si>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</si>
  <si>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</si>
  <si>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</si>
  <si>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</si>
  <si>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</si>
  <si>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</si>
  <si>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</si>
  <si>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</si>
  <si>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</si>
  <si>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</si>
  <si>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</si>
  <si>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</si>
  <si>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</si>
  <si>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</si>
  <si>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</si>
  <si>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</si>
  <si>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</si>
  <si>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</si>
  <si>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</si>
  <si>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</si>
  <si>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</si>
  <si>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</si>
  <si>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</si>
  <si>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</si>
  <si>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</si>
  <si>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</si>
  <si>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</si>
  <si>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</si>
  <si>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</si>
  <si>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</si>
  <si>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</si>
  <si>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</si>
  <si>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</si>
  <si>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</si>
  <si>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</si>
  <si>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</si>
  <si>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</si>
  <si>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</si>
  <si>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</si>
  <si>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</si>
  <si>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</si>
  <si>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</si>
  <si>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</si>
  <si>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</si>
  <si>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</si>
  <si>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</si>
  <si>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</si>
  <si>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</si>
  <si>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</si>
  <si>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</si>
  <si>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</si>
  <si>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</si>
  <si>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</si>
  <si>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</si>
  <si>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</si>
  <si>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</si>
  <si>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</si>
  <si>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</si>
  <si>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</si>
  <si>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</si>
  <si>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</si>
  <si>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</si>
  <si>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</si>
  <si>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</si>
  <si>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</si>
  <si>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</si>
  <si>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</si>
  <si>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</si>
  <si>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</si>
  <si>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</si>
  <si>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</si>
  <si>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</si>
  <si>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</si>
  <si>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</si>
  <si>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</si>
  <si>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</si>
  <si>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</si>
  <si>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</si>
  <si>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</si>
  <si>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</si>
  <si>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</si>
  <si>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</si>
  <si>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</si>
  <si>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</si>
  <si>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</si>
  <si>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</si>
  <si>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</si>
  <si>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</si>
  <si>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</si>
  <si>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</si>
  <si>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</si>
  <si>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</si>
  <si>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</si>
  <si>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</si>
  <si>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</si>
  <si>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</si>
  <si>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</si>
  <si>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</si>
  <si>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</si>
  <si>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</si>
  <si>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</si>
  <si>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</si>
  <si>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</si>
  <si>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</si>
  <si>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</si>
  <si>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</si>
  <si>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</si>
  <si>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</si>
  <si>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</si>
  <si>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</si>
  <si>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</si>
  <si>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</si>
  <si>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</si>
  <si>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</si>
  <si>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</si>
  <si>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</si>
  <si>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</si>
  <si>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</si>
  <si>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</si>
  <si>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</si>
  <si>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</si>
  <si>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</si>
  <si>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</si>
  <si>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</si>
  <si>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</si>
  <si>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</si>
  <si>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</si>
  <si>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</si>
  <si>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</si>
  <si>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</si>
  <si>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</si>
  <si>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</si>
  <si>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</si>
  <si>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</si>
  <si>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</si>
  <si>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</si>
  <si>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</si>
  <si>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</si>
  <si>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</si>
  <si>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</si>
  <si>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</si>
  <si>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</si>
  <si>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</si>
  <si>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</si>
  <si>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</si>
  <si>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</si>
  <si>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</si>
  <si>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</si>
  <si>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</si>
  <si>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</si>
  <si>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</si>
  <si>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</si>
  <si>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</si>
  <si>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</si>
  <si>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</si>
  <si>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</si>
  <si>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</si>
  <si>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</si>
  <si>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</si>
  <si>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</si>
  <si>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</si>
  <si>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</si>
  <si>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</si>
  <si>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</si>
  <si>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</si>
  <si>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</si>
  <si>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</si>
  <si>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</si>
  <si>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</si>
  <si>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</si>
  <si>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</si>
  <si>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</si>
  <si>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</si>
  <si>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</si>
  <si>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</si>
  <si>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</si>
  <si>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</si>
  <si>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</si>
  <si>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</si>
  <si>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</si>
  <si>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</si>
  <si>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</si>
  <si>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</si>
  <si>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</si>
  <si>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</si>
  <si>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</si>
  <si>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</si>
  <si>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</si>
  <si>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</si>
  <si>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</si>
  <si>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</si>
  <si>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</si>
  <si>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</si>
  <si>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</si>
  <si>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</si>
  <si>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</si>
  <si>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</si>
  <si>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</si>
  <si>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</si>
  <si>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</si>
  <si>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</si>
  <si>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</si>
  <si>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</si>
  <si>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</si>
  <si>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</si>
  <si>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</si>
  <si>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</si>
  <si>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</si>
  <si>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</si>
  <si>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</si>
  <si>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</si>
  <si>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</si>
  <si>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</si>
  <si>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</si>
  <si>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</si>
  <si>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</si>
  <si>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</si>
  <si>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</si>
  <si>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</si>
  <si>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</si>
  <si>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</si>
  <si>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</si>
  <si>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</si>
  <si>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</si>
  <si>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</si>
  <si>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</si>
  <si>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</si>
  <si>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</si>
  <si>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</si>
  <si>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</si>
  <si>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</si>
  <si>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</si>
  <si>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</si>
  <si>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</si>
  <si>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</si>
  <si>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</si>
  <si>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</si>
  <si>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</si>
  <si>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</si>
  <si>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</si>
  <si>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</si>
  <si>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</si>
  <si>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</si>
  <si>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</si>
  <si>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</si>
  <si>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</si>
  <si>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</si>
  <si>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</si>
  <si>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</si>
  <si>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</si>
  <si>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</si>
  <si>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</si>
  <si>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</si>
  <si>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</si>
  <si>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</si>
  <si>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</si>
  <si>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</si>
  <si>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</si>
  <si>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</si>
  <si>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</si>
  <si>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</si>
  <si>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</si>
  <si>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</si>
  <si>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</si>
  <si>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</si>
  <si>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</si>
  <si>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</si>
  <si>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</si>
  <si>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</si>
  <si>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</si>
  <si>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</si>
  <si>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</si>
  <si>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</si>
  <si>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</si>
  <si>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</si>
  <si>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</si>
  <si>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</si>
  <si>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</si>
  <si>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</si>
  <si>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</si>
  <si>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</si>
  <si>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</si>
  <si>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</si>
  <si>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</si>
  <si>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</si>
  <si>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</si>
  <si>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</si>
  <si>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</si>
  <si>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</si>
  <si>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</si>
  <si>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</si>
  <si>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</si>
  <si>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</si>
  <si>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</si>
  <si>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</si>
  <si>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</si>
  <si>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</si>
  <si>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</si>
  <si>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</si>
  <si>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</si>
  <si>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</si>
  <si>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</si>
  <si>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</si>
  <si>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</si>
  <si>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</si>
  <si>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</si>
  <si>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</si>
  <si>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</si>
  <si>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</si>
  <si>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</si>
  <si>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</si>
  <si>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</si>
  <si>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</si>
  <si>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</si>
  <si>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</si>
  <si>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</si>
  <si>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</si>
  <si>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</si>
  <si>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</si>
  <si>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</si>
  <si>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</si>
  <si>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</si>
  <si>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</si>
  <si>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</si>
  <si>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</si>
  <si>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</si>
  <si>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</si>
  <si>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</si>
  <si>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</si>
  <si>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</si>
  <si>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</si>
  <si>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</si>
  <si>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</si>
  <si>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</si>
  <si>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</si>
  <si>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</si>
  <si>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</si>
  <si>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</si>
  <si>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</si>
  <si>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</si>
  <si>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</si>
  <si>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</si>
  <si>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</si>
  <si>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</si>
  <si>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</si>
  <si>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</si>
  <si>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</si>
  <si>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</si>
  <si>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</si>
  <si>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</si>
  <si>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</si>
  <si>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</si>
  <si>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</si>
  <si>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</si>
  <si>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</si>
  <si>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</si>
  <si>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</si>
  <si>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</si>
  <si>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</si>
  <si>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</si>
  <si>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</si>
  <si>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</si>
  <si>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</si>
  <si>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</si>
  <si>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</si>
  <si>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</si>
  <si>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</si>
  <si>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</si>
  <si>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</si>
  <si>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</si>
  <si>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</si>
  <si>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</si>
  <si>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</si>
  <si>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</si>
  <si>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</si>
  <si>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</si>
  <si>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</si>
  <si>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</si>
  <si>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</si>
  <si>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</si>
  <si>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</si>
  <si>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</si>
  <si>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</si>
  <si>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</si>
  <si>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</si>
  <si>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</si>
  <si>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</si>
  <si>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</si>
  <si>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</si>
  <si>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</si>
  <si>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</si>
  <si>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</si>
  <si>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</si>
  <si>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</si>
  <si>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</si>
  <si>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</si>
  <si>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</si>
  <si>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</si>
  <si>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</si>
  <si>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</si>
  <si>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</si>
  <si>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</si>
  <si>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</si>
  <si>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</si>
  <si>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</si>
  <si>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</si>
  <si>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</si>
  <si>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</si>
  <si>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</si>
  <si>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</si>
  <si>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</si>
  <si>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</si>
  <si>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</si>
  <si>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</si>
  <si>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</si>
  <si>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</si>
  <si>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</si>
  <si>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</si>
  <si>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</si>
  <si>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</si>
  <si>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</si>
  <si>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</si>
  <si>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</si>
  <si>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</si>
  <si>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</si>
  <si>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</si>
  <si>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</si>
  <si>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</si>
  <si>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</si>
  <si>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</si>
  <si>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</si>
  <si>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</si>
  <si>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</si>
  <si>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</si>
  <si>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</si>
  <si>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</si>
  <si>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</si>
  <si>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</si>
  <si>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</si>
  <si>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</si>
  <si>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</si>
  <si>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</si>
  <si>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</si>
  <si>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</si>
  <si>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</si>
  <si>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</si>
  <si>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</si>
  <si>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</si>
  <si>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</si>
  <si>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</si>
  <si>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</si>
  <si>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</si>
  <si>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</si>
  <si>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</si>
  <si>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</si>
  <si>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</si>
  <si>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</si>
  <si>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</si>
  <si>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</si>
  <si>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</si>
  <si>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</si>
  <si>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</si>
  <si>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</si>
  <si>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</si>
  <si>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</si>
  <si>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</si>
  <si>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</si>
  <si>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</si>
  <si>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</si>
  <si>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</si>
  <si>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</si>
  <si>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</si>
  <si>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</si>
  <si>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</si>
  <si>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</si>
  <si>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</si>
  <si>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</si>
  <si>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</si>
  <si>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</si>
  <si>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</si>
  <si>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</si>
  <si>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</si>
  <si>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</si>
  <si>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</si>
  <si>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</si>
  <si>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</si>
  <si>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</si>
  <si>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</si>
  <si>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</si>
  <si>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</si>
  <si>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</si>
  <si>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</si>
  <si>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</si>
  <si>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</si>
  <si>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</si>
  <si>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</si>
  <si>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</si>
  <si>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</si>
  <si>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</si>
  <si>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</si>
  <si>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</si>
  <si>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</si>
  <si>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</si>
  <si>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</si>
  <si>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</si>
  <si>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</si>
  <si>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</si>
  <si>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</si>
  <si>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</si>
  <si>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</si>
  <si>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</si>
  <si>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</si>
  <si>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</si>
  <si>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</si>
  <si>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</si>
  <si>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</si>
  <si>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</si>
  <si>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</si>
  <si>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</si>
  <si>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</si>
  <si>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</si>
  <si>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</si>
  <si>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</si>
  <si>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</si>
  <si>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</si>
  <si>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</si>
  <si>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</si>
  <si>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</si>
  <si>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</si>
  <si>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</si>
  <si>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</si>
  <si>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</si>
  <si>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</si>
  <si>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</si>
  <si>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</si>
  <si>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</si>
  <si>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</si>
  <si>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</si>
  <si>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</si>
  <si>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</si>
  <si>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</si>
  <si>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</si>
  <si>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</si>
  <si>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</si>
  <si>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</si>
  <si>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</si>
  <si>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</si>
  <si>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</si>
  <si>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</si>
  <si>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</si>
  <si>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</si>
  <si>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</si>
  <si>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</si>
  <si>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</si>
  <si>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</si>
  <si>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</si>
  <si>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</si>
  <si>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</si>
  <si>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</si>
  <si>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</si>
  <si>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</si>
  <si>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</si>
  <si>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</si>
  <si>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</si>
  <si>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</si>
  <si>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</si>
  <si>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</si>
  <si>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</si>
  <si>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</si>
  <si>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</si>
  <si>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</si>
  <si>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</si>
  <si>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</si>
  <si>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</si>
  <si>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</si>
  <si>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</si>
  <si>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</si>
  <si>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</si>
  <si>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</si>
  <si>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</si>
  <si>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</si>
  <si>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</si>
  <si>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</si>
  <si>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</si>
  <si>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</si>
  <si>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</si>
  <si>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</si>
  <si>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</si>
  <si>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</si>
  <si>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</si>
  <si>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</si>
  <si>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</si>
  <si>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</si>
  <si>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</si>
  <si>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</si>
  <si>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</si>
  <si>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</si>
  <si>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</si>
  <si>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</si>
  <si>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</si>
  <si>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</si>
  <si>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</si>
  <si>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</si>
  <si>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</si>
  <si>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</si>
  <si>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</si>
  <si>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</si>
  <si>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</si>
  <si>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</si>
  <si>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</si>
  <si>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</si>
  <si>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</si>
  <si>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</si>
  <si>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</si>
  <si>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</si>
  <si>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</si>
  <si>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</si>
  <si>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</si>
  <si>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</si>
  <si>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</si>
  <si>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</si>
  <si>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</si>
  <si>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</si>
  <si>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</si>
  <si>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</si>
  <si>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</si>
  <si>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</si>
  <si>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</si>
  <si>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</si>
  <si>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</si>
  <si>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</si>
  <si>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</si>
  <si>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</si>
  <si>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</si>
  <si>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</si>
  <si>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</si>
  <si>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</si>
  <si>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</si>
  <si>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</si>
  <si>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</si>
  <si>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</si>
  <si>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</si>
  <si>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</si>
  <si>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</si>
  <si>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</si>
  <si>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</si>
  <si>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</si>
  <si>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</si>
  <si>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</si>
  <si>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</si>
  <si>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</si>
  <si>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</si>
  <si>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</si>
  <si>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</si>
  <si>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</si>
  <si>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</si>
  <si>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</si>
  <si>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</si>
  <si>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</si>
  <si>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</si>
  <si>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</si>
  <si>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</si>
  <si>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</si>
  <si>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</si>
  <si>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</si>
  <si>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</si>
  <si>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</si>
  <si>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</si>
  <si>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</si>
  <si>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</si>
  <si>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</si>
  <si>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</si>
  <si>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</si>
  <si>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</si>
  <si>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</si>
  <si>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</si>
  <si>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</si>
  <si>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</si>
  <si>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</si>
  <si>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</si>
  <si>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</si>
  <si>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</si>
  <si>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</si>
  <si>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</si>
  <si>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</si>
  <si>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</si>
  <si>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</si>
  <si>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</si>
  <si>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</si>
  <si>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</si>
  <si>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</si>
  <si>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</si>
  <si>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</si>
  <si>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</si>
  <si>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</si>
  <si>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</si>
  <si>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</si>
  <si>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</si>
  <si>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</si>
  <si>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</si>
  <si>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</si>
  <si>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</si>
  <si>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</si>
  <si>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</si>
  <si>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</si>
  <si>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</si>
  <si>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</si>
  <si>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</si>
  <si>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</si>
  <si>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</si>
  <si>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</si>
  <si>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</si>
  <si>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</si>
  <si>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</si>
  <si>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</si>
  <si>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</si>
  <si>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</si>
  <si>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</si>
  <si>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</si>
  <si>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</si>
  <si>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</si>
  <si>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</si>
  <si>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</si>
  <si>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</si>
  <si>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</si>
  <si>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</si>
  <si>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</si>
  <si>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</si>
  <si>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</si>
  <si>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</si>
  <si>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</si>
  <si>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</si>
  <si>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</si>
  <si>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</si>
  <si>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</si>
  <si>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</si>
  <si>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</si>
  <si>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</si>
  <si>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</si>
  <si>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</si>
  <si>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</si>
  <si>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</si>
  <si>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</si>
  <si>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</si>
  <si>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</si>
  <si>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</si>
  <si>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</si>
  <si>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</si>
  <si>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</si>
  <si>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</si>
  <si>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</si>
  <si>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</si>
  <si>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</si>
  <si>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</si>
  <si>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</si>
  <si>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</si>
  <si>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</si>
  <si>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</si>
  <si>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</si>
  <si>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</si>
  <si>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</si>
  <si>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</si>
  <si>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</si>
  <si>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</si>
  <si>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</si>
  <si>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</si>
  <si>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</si>
  <si>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</si>
  <si>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</si>
  <si>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</si>
  <si>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</si>
  <si>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</si>
  <si>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</si>
  <si>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</si>
  <si>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</si>
  <si>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</si>
  <si>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</si>
  <si>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</si>
  <si>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</si>
  <si>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</si>
  <si>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</si>
  <si>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</si>
  <si>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</si>
  <si>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</si>
  <si>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</si>
  <si>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</si>
  <si>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</si>
  <si>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</si>
  <si>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</si>
  <si>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</si>
  <si>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</si>
  <si>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</si>
  <si>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</si>
  <si>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</si>
  <si>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</si>
  <si>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</si>
  <si>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</si>
  <si>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</si>
  <si>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</si>
  <si>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</si>
  <si>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</si>
  <si>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</si>
  <si>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</si>
  <si>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</si>
  <si>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</si>
  <si>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</si>
  <si>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</si>
  <si>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</si>
  <si>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</si>
  <si>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</si>
  <si>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</si>
  <si>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</si>
  <si>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</si>
  <si>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</si>
  <si>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</si>
  <si>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</si>
  <si>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</si>
  <si>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</si>
  <si>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</si>
  <si>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</si>
  <si>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</si>
  <si>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</si>
  <si>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</si>
  <si>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</si>
  <si>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</si>
  <si>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</si>
  <si>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</si>
  <si>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</si>
  <si>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</si>
  <si>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</si>
  <si>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</si>
  <si>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</si>
  <si>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</si>
  <si>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</si>
  <si>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</si>
  <si>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</si>
  <si>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</si>
  <si>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</si>
  <si>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</si>
  <si>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</si>
  <si>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</si>
  <si>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</si>
  <si>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</si>
  <si>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</si>
  <si>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</si>
  <si>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</si>
  <si>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</si>
  <si>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</si>
  <si>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</si>
  <si>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</si>
  <si>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</si>
  <si>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</si>
  <si>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</si>
  <si>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</si>
  <si>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</si>
  <si>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</si>
  <si>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</si>
  <si>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</si>
  <si>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</si>
  <si>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</si>
  <si>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</si>
  <si>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</si>
  <si>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</si>
  <si>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</si>
  <si>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</si>
  <si>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</si>
  <si>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</si>
  <si>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</si>
  <si>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</si>
  <si>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</si>
  <si>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</si>
  <si>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</si>
  <si>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</si>
  <si>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</si>
  <si>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</si>
  <si>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</si>
  <si>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</si>
  <si>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</si>
  <si>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</si>
  <si>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</si>
  <si>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</si>
  <si>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</si>
  <si>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</si>
  <si>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</si>
  <si>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</si>
  <si>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</si>
  <si>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</si>
  <si>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</si>
  <si>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</si>
  <si>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</si>
  <si>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</si>
  <si>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</si>
  <si>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</si>
  <si>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</si>
  <si>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</si>
  <si>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</si>
  <si>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</si>
  <si>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</si>
  <si>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</si>
  <si>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</si>
  <si>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</si>
  <si>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</si>
  <si>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</si>
  <si>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</si>
  <si>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</si>
  <si>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</si>
  <si>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</si>
  <si>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</si>
  <si>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</si>
  <si>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</si>
  <si>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</si>
  <si>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</si>
  <si>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</si>
  <si>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</si>
  <si>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</si>
  <si>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</si>
  <si>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</si>
  <si>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</si>
  <si>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</si>
  <si>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</si>
  <si>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</si>
  <si>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</si>
  <si>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</si>
  <si>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</si>
  <si>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</si>
  <si>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</si>
  <si>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</si>
  <si>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</si>
  <si>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</si>
  <si>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</si>
  <si>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</si>
  <si>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</si>
  <si>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</si>
  <si>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</si>
  <si>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</si>
  <si>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</si>
  <si>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</si>
  <si>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</si>
  <si>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</si>
  <si>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</si>
  <si>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</si>
  <si>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</si>
  <si>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</si>
  <si>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</si>
  <si>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</si>
  <si>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</si>
  <si>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</si>
  <si>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</si>
  <si>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</si>
  <si>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</si>
  <si>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</si>
  <si>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</si>
  <si>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</si>
  <si>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</si>
  <si>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</si>
  <si>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</si>
  <si>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</si>
  <si>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</si>
  <si>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</si>
  <si>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</si>
  <si>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</si>
  <si>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</si>
  <si>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</si>
  <si>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</si>
  <si>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</si>
  <si>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</si>
  <si>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</si>
  <si>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</si>
  <si>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</si>
  <si>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</si>
  <si>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</si>
  <si>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</si>
  <si>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</si>
  <si>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</si>
  <si>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</si>
  <si>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</si>
  <si>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</si>
  <si>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</si>
  <si>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</si>
  <si>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</si>
  <si>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</si>
  <si>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</si>
  <si>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</si>
  <si>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</si>
  <si>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</si>
  <si>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</si>
  <si>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</si>
  <si>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</si>
  <si>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</si>
  <si>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</si>
  <si>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</si>
  <si>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</si>
  <si>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</si>
  <si>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</si>
  <si>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</si>
  <si>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</si>
  <si>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</si>
  <si>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</si>
  <si>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</si>
  <si>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</si>
  <si>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</si>
  <si>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</si>
  <si>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</si>
  <si>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</si>
  <si>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</si>
  <si>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</si>
  <si>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</si>
  <si>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</si>
  <si>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</si>
  <si>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</si>
  <si>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</si>
  <si>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</si>
  <si>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</si>
  <si>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</si>
  <si>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</si>
  <si>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</si>
  <si>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</si>
  <si>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</si>
  <si>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</si>
  <si>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</si>
  <si>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</si>
  <si>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</si>
  <si>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</si>
  <si>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</si>
  <si>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</si>
  <si>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</si>
  <si>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</si>
  <si>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</si>
  <si>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</si>
  <si>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</si>
  <si>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</si>
  <si>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</si>
  <si>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</si>
  <si>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</si>
  <si>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</si>
  <si>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</si>
  <si>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</si>
  <si>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</si>
  <si>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</si>
  <si>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</si>
  <si>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</si>
  <si>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</si>
  <si>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</si>
  <si>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</si>
  <si>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</si>
  <si>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</si>
  <si>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</si>
  <si>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</si>
  <si>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</si>
  <si>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</si>
  <si>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</si>
  <si>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</si>
  <si>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</si>
  <si>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</si>
  <si>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</si>
  <si>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</si>
  <si>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</si>
  <si>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</si>
  <si>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</si>
  <si>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</si>
  <si>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</si>
  <si>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</si>
  <si>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</si>
  <si>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</si>
  <si>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</si>
  <si>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</si>
  <si>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</si>
  <si>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</si>
  <si>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</si>
  <si>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</si>
  <si>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</si>
  <si>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</si>
  <si>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</si>
  <si>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</si>
  <si>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</si>
  <si>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</si>
  <si>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</si>
  <si>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</si>
  <si>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</si>
  <si>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</si>
  <si>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</si>
  <si>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</si>
  <si>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</si>
  <si>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</si>
  <si>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</si>
  <si>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</si>
  <si>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</si>
  <si>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</si>
  <si>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</si>
  <si>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</si>
  <si>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</si>
  <si>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</si>
  <si>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</si>
  <si>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</si>
  <si>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</si>
  <si>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</si>
  <si>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</si>
  <si>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</si>
  <si>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</si>
  <si>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</si>
  <si>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</si>
  <si>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</si>
  <si>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</si>
  <si>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</si>
  <si>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</si>
  <si>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</si>
  <si>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</si>
  <si>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</si>
  <si>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</si>
  <si>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</si>
  <si>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</si>
  <si>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</si>
  <si>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</si>
  <si>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</si>
  <si>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</si>
  <si>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</si>
  <si>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</si>
  <si>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</si>
  <si>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</si>
  <si>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</si>
  <si>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</si>
  <si>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</si>
  <si>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</si>
  <si>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</si>
  <si>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</si>
  <si>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</si>
  <si>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</si>
  <si>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</si>
  <si>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</si>
  <si>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</si>
  <si>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</si>
  <si>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</si>
  <si>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</si>
  <si>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</si>
  <si>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</si>
  <si>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</si>
  <si>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</si>
  <si>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</si>
  <si>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</si>
  <si>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</si>
  <si>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</si>
  <si>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</si>
  <si>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</si>
  <si>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</si>
  <si>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</si>
  <si>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</si>
  <si>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</si>
  <si>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</si>
  <si>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</si>
  <si>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</si>
  <si>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</si>
  <si>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</si>
  <si>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</si>
  <si>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</si>
  <si>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</si>
  <si>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</si>
  <si>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</si>
  <si>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</si>
  <si>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</si>
  <si>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</si>
  <si>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</si>
  <si>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</si>
  <si>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</si>
  <si>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</si>
  <si>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</si>
  <si>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</si>
  <si>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</si>
  <si>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</si>
  <si>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</si>
  <si>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</si>
  <si>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</si>
  <si>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</si>
  <si>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</si>
  <si>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</si>
  <si>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</si>
  <si>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</si>
  <si>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</si>
  <si>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</si>
  <si>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</si>
  <si>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</si>
  <si>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</si>
  <si>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</si>
  <si>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</si>
  <si>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</si>
  <si>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</si>
  <si>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</si>
  <si>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</si>
  <si>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</si>
  <si>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</si>
  <si>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</si>
  <si>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</si>
  <si>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</si>
  <si>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</si>
  <si>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</si>
  <si>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</si>
  <si>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</si>
  <si>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</si>
  <si>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</si>
  <si>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</si>
  <si>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</si>
  <si>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</si>
  <si>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</si>
  <si>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</si>
  <si>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</si>
  <si>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</si>
  <si>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</si>
  <si>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</si>
  <si>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</si>
  <si>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</si>
  <si>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</si>
  <si>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</si>
  <si>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</si>
  <si>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</si>
  <si>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</si>
  <si>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</si>
  <si>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</si>
  <si>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</si>
  <si>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</si>
  <si>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</si>
  <si>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</si>
  <si>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</si>
  <si>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</si>
  <si>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</si>
  <si>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</si>
  <si>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</si>
  <si>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</si>
  <si>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</si>
  <si>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</si>
  <si>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</si>
  <si>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</si>
  <si>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</si>
  <si>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</si>
  <si>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</si>
  <si>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</si>
  <si>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</si>
  <si>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</si>
  <si>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</si>
  <si>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</si>
  <si>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</si>
  <si>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</si>
  <si>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</si>
  <si>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</si>
  <si>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</si>
  <si>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</si>
  <si>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</si>
  <si>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</si>
  <si>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</si>
  <si>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</si>
  <si>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</si>
  <si>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</si>
  <si>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</si>
  <si>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</si>
  <si>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</si>
  <si>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</si>
  <si>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</si>
  <si>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</si>
  <si>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</si>
  <si>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</si>
  <si>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</si>
  <si>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</si>
  <si>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</si>
  <si>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</si>
  <si>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</si>
  <si>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</si>
  <si>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</si>
  <si>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</si>
  <si>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</si>
  <si>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</si>
  <si>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</si>
  <si>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</si>
  <si>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</si>
  <si>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</si>
  <si>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</si>
  <si>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</si>
  <si>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</si>
  <si>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</si>
  <si>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</si>
  <si>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</si>
  <si>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</si>
  <si>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</si>
  <si>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</si>
  <si>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</si>
  <si>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</si>
  <si>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</si>
  <si>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</si>
  <si>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</si>
  <si>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</si>
  <si>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</si>
  <si>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</si>
  <si>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</si>
  <si>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</si>
  <si>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</si>
  <si>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</si>
  <si>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</si>
  <si>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</si>
  <si>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</si>
  <si>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</si>
  <si>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</si>
  <si>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</si>
  <si>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</si>
  <si>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</si>
  <si>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</si>
  <si>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</si>
  <si>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</si>
  <si>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</si>
  <si>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</si>
  <si>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</si>
  <si>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</si>
  <si>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</si>
  <si>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</si>
  <si>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</si>
  <si>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</si>
  <si>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</si>
  <si>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</si>
  <si>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</si>
  <si>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</si>
  <si>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</si>
  <si>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</si>
  <si>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</si>
  <si>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</si>
  <si>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</si>
  <si>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</si>
  <si>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</si>
  <si>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</si>
  <si>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</si>
  <si>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</si>
  <si>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</si>
  <si>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</si>
  <si>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</si>
  <si>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</si>
  <si>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</si>
  <si>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</si>
  <si>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</si>
  <si>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</si>
  <si>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</si>
  <si>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</si>
  <si>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</si>
  <si>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</si>
  <si>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</si>
  <si>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</si>
  <si>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</si>
  <si>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</si>
  <si>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</si>
  <si>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</si>
  <si>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</si>
  <si>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</si>
  <si>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</si>
  <si>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</si>
  <si>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</si>
  <si>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</si>
  <si>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</si>
  <si>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</si>
  <si>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</si>
  <si>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</si>
  <si>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</si>
  <si>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</si>
  <si>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</si>
  <si>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</si>
  <si>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</si>
  <si>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</si>
  <si>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</si>
  <si>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</si>
  <si>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</si>
  <si>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</si>
  <si>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</si>
  <si>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</si>
  <si>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</si>
  <si>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</si>
  <si>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</si>
  <si>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</si>
  <si>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</si>
  <si>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</si>
  <si>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</si>
  <si>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</si>
  <si>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</si>
  <si>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</si>
  <si>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</si>
  <si>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</si>
  <si>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</si>
  <si>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</si>
  <si>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</si>
  <si>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</si>
  <si>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</si>
  <si>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</si>
  <si>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</si>
  <si>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</si>
  <si>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</si>
  <si>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</si>
  <si>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</si>
  <si>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</si>
  <si>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</si>
  <si>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</si>
  <si>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</si>
  <si>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</si>
  <si>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</si>
  <si>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</si>
  <si>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</si>
  <si>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</si>
  <si>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</si>
  <si>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</si>
  <si>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</si>
  <si>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</si>
  <si>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</si>
  <si>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</si>
  <si>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</si>
  <si>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</si>
  <si>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</si>
  <si>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</si>
  <si>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</si>
  <si>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</si>
  <si>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</si>
  <si>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</si>
  <si>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</si>
  <si>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</si>
  <si>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</si>
  <si>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</si>
  <si>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</si>
  <si>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</si>
  <si>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</si>
  <si>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</si>
  <si>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</si>
  <si>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</si>
  <si>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</si>
  <si>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</si>
  <si>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</si>
  <si>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</si>
  <si>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</si>
  <si>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</si>
  <si>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</si>
  <si>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</si>
  <si>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</si>
  <si>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</si>
  <si>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</si>
  <si>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</si>
  <si>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</si>
  <si>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</si>
  <si>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</si>
  <si>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</si>
  <si>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</si>
  <si>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</si>
  <si>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</si>
  <si>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</si>
  <si>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</si>
  <si>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</si>
  <si>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</si>
  <si>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</si>
  <si>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</si>
  <si>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</si>
  <si>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</si>
  <si>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</si>
  <si>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</si>
  <si>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</si>
  <si>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</si>
  <si>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</si>
  <si>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</si>
  <si>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</si>
  <si>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</si>
  <si>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</si>
  <si>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</si>
  <si>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</si>
  <si>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</si>
  <si>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</si>
  <si>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</si>
  <si>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</si>
  <si>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</si>
  <si>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</si>
  <si>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</si>
  <si>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</si>
  <si>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</si>
  <si>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</si>
  <si>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</si>
  <si>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</si>
  <si>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</si>
  <si>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</si>
  <si>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</si>
  <si>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</si>
  <si>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</si>
  <si>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</si>
  <si>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</si>
  <si>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</si>
  <si>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</si>
  <si>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</si>
  <si>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</si>
  <si>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</si>
  <si>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</si>
  <si>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</si>
  <si>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</si>
  <si>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</si>
  <si>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</si>
  <si>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</si>
  <si>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</si>
  <si>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</si>
  <si>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</si>
  <si>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</si>
  <si>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</si>
  <si>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</si>
  <si>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</si>
  <si>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</si>
  <si>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</si>
  <si>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</si>
  <si>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</si>
  <si>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</si>
  <si>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</si>
  <si>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</si>
  <si>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</si>
  <si>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</si>
  <si>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</si>
  <si>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</si>
  <si>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</si>
  <si>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</si>
  <si>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</si>
  <si>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</si>
  <si>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</si>
  <si>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</si>
  <si>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</si>
  <si>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</si>
  <si>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</si>
  <si>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</si>
  <si>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</si>
  <si>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</si>
  <si>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</si>
  <si>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</si>
  <si>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</si>
  <si>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</si>
  <si>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</si>
  <si>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</si>
  <si>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</si>
  <si>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</si>
  <si>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</si>
  <si>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</si>
  <si>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</si>
  <si>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</si>
  <si>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</si>
  <si>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</si>
  <si>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</si>
  <si>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</si>
  <si>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</si>
  <si>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</si>
  <si>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</si>
  <si>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</si>
  <si>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</si>
  <si>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</si>
  <si>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</si>
  <si>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</si>
  <si>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</si>
  <si>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</si>
  <si>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</si>
  <si>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</si>
  <si>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</si>
  <si>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</si>
  <si>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</si>
  <si>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</si>
  <si>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</si>
  <si>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</si>
  <si>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</si>
  <si>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</si>
  <si>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</si>
  <si>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</si>
  <si>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</si>
  <si>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</si>
  <si>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</si>
  <si>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</si>
  <si>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</si>
  <si>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</si>
  <si>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</si>
  <si>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</si>
  <si>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</si>
  <si>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</si>
  <si>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</si>
  <si>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</si>
  <si>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</si>
  <si>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</si>
  <si>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</si>
  <si>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</si>
  <si>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</si>
  <si>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</si>
  <si>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</si>
  <si>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</si>
  <si>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</si>
  <si>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</si>
  <si>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</si>
  <si>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</si>
  <si>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</si>
  <si>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</si>
  <si>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</si>
  <si>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</si>
  <si>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</si>
  <si>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</si>
  <si>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</si>
  <si>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</si>
  <si>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</si>
  <si>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</si>
  <si>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</si>
  <si>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</si>
  <si>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</si>
  <si>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</si>
  <si>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</si>
  <si>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</si>
  <si>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</si>
  <si>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</si>
  <si>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</si>
  <si>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</si>
  <si>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</si>
  <si>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</si>
  <si>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</si>
  <si>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</si>
  <si>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</si>
  <si>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</si>
  <si>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</si>
  <si>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</si>
  <si>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</si>
  <si>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</si>
  <si>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</si>
  <si>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</si>
  <si>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</si>
  <si>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</si>
  <si>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</si>
  <si>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</si>
  <si>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</si>
  <si>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</si>
  <si>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</si>
  <si>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</si>
  <si>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</si>
  <si>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</si>
  <si>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</si>
  <si>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</si>
  <si>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</si>
  <si>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</si>
  <si>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</si>
  <si>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</si>
  <si>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</si>
  <si>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</si>
  <si>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</si>
  <si>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</si>
  <si>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</si>
  <si>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</si>
  <si>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</si>
  <si>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</si>
  <si>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</si>
  <si>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</si>
  <si>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</si>
  <si>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</si>
  <si>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</si>
  <si>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</si>
  <si>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</si>
  <si>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</si>
  <si>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</si>
  <si>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</si>
  <si>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</si>
  <si>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</si>
  <si>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</si>
  <si>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</si>
  <si>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</si>
  <si>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</si>
  <si>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</si>
  <si>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</si>
  <si>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</si>
  <si>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</si>
  <si>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</si>
  <si>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</si>
  <si>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</si>
  <si>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</si>
  <si>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</si>
  <si>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</si>
  <si>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</si>
  <si>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</si>
  <si>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</si>
  <si>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</si>
  <si>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</si>
  <si>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</si>
  <si>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</si>
  <si>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</si>
  <si>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</si>
  <si>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</si>
  <si>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</si>
  <si>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</si>
  <si>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</si>
  <si>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</si>
  <si>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</si>
  <si>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</si>
  <si>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</si>
  <si>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</si>
  <si>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</si>
  <si>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</si>
  <si>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</si>
  <si>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</si>
  <si>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</si>
  <si>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</si>
  <si>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</si>
  <si>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</si>
  <si>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</si>
  <si>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</si>
  <si>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</si>
  <si>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</si>
  <si>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</si>
  <si>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</si>
  <si>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</si>
  <si>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</si>
  <si>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</si>
  <si>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</si>
  <si>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</si>
  <si>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</si>
  <si>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</si>
  <si>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</si>
  <si>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</si>
  <si>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</si>
  <si>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</si>
  <si>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</si>
  <si>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</si>
  <si>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</si>
  <si>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</si>
  <si>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</si>
  <si>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</si>
  <si>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</si>
  <si>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</si>
  <si>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</si>
  <si>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</si>
  <si>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</si>
  <si>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</si>
  <si>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</si>
  <si>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</si>
  <si>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</si>
  <si>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</si>
  <si>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</si>
  <si>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</si>
  <si>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</si>
  <si>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</si>
  <si>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</si>
  <si>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</si>
  <si>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</si>
  <si>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</si>
  <si>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</si>
  <si>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</si>
  <si>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</si>
  <si>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</si>
  <si>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</si>
  <si>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</si>
  <si>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</si>
  <si>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</si>
  <si>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</si>
  <si>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</si>
  <si>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</si>
  <si>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</si>
  <si>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</si>
  <si>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</si>
  <si>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</si>
  <si>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</si>
  <si>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</si>
  <si>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</si>
  <si>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</si>
  <si>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</si>
  <si>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</si>
  <si>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</si>
  <si>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</si>
  <si>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</si>
  <si>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</si>
  <si>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</si>
  <si>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</si>
  <si>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</si>
  <si>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</si>
  <si>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</si>
  <si>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</si>
  <si>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</si>
  <si>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</si>
  <si>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</si>
  <si>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</si>
  <si>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</si>
  <si>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</si>
  <si>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</si>
  <si>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</si>
  <si>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</si>
  <si>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</si>
  <si>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</si>
  <si>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</si>
  <si>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</si>
  <si>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</si>
  <si>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</si>
  <si>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</si>
  <si>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</si>
  <si>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</si>
  <si>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</si>
  <si>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</si>
  <si>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</si>
  <si>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</si>
  <si>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</si>
  <si>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</si>
  <si>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</si>
  <si>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</si>
  <si>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</si>
  <si>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</si>
  <si>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</si>
  <si>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</si>
  <si>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</si>
  <si>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</si>
  <si>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</si>
  <si>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</si>
  <si>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</si>
  <si>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</si>
  <si>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</si>
  <si>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</si>
  <si>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</si>
  <si>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</si>
  <si>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</si>
  <si>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</si>
  <si>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</si>
  <si>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</si>
  <si>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</si>
  <si>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</si>
  <si>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</si>
  <si>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</si>
  <si>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</si>
  <si>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</si>
  <si>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</si>
  <si>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</si>
  <si>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</si>
  <si>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</si>
  <si>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</si>
  <si>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</si>
  <si>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</si>
  <si>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</si>
  <si>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</si>
  <si>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</si>
  <si>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</si>
  <si>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</si>
  <si>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</si>
  <si>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</si>
  <si>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</si>
  <si>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</si>
  <si>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</si>
  <si>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</si>
  <si>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</si>
  <si>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</si>
  <si>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</si>
  <si>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</si>
  <si>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</si>
  <si>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</si>
  <si>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</si>
  <si>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</si>
  <si>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</si>
  <si>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</si>
  <si>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</si>
  <si>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</si>
  <si>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</si>
  <si>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</si>
  <si>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</si>
  <si>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</si>
  <si>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</si>
  <si>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</si>
  <si>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</si>
  <si>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</si>
  <si>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</si>
  <si>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</si>
  <si>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</si>
  <si>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</si>
  <si>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</si>
  <si>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</si>
  <si>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</si>
  <si>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</si>
  <si>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</si>
  <si>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</si>
  <si>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</si>
  <si>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</si>
  <si>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</si>
  <si>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</si>
  <si>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</si>
  <si>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</si>
  <si>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</si>
  <si>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</si>
  <si>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</si>
  <si>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</si>
  <si>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</si>
  <si>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</si>
  <si>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</si>
  <si>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</si>
  <si>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</si>
  <si>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</si>
  <si>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</si>
  <si>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</si>
  <si>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</si>
  <si>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</si>
  <si>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</si>
  <si>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</si>
  <si>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</si>
  <si>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</si>
  <si>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</si>
  <si>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</si>
  <si>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</si>
  <si>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</si>
  <si>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</si>
  <si>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</si>
  <si>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</si>
  <si>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</si>
  <si>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</si>
  <si>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</si>
  <si>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</si>
  <si>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</si>
  <si>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</si>
  <si>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</si>
  <si>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</si>
  <si>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</si>
  <si>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</si>
  <si>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</si>
  <si>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</si>
  <si>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</si>
  <si>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</si>
  <si>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</si>
  <si>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</si>
  <si>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</si>
  <si>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</si>
  <si>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</si>
  <si>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</si>
  <si>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</si>
  <si>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</si>
  <si>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</si>
  <si>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</si>
  <si>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</si>
  <si>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</si>
  <si>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</si>
  <si>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</si>
  <si>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</si>
  <si>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</si>
  <si>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</si>
  <si>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</si>
  <si>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</si>
  <si>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</si>
  <si>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</si>
  <si>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</si>
  <si>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</si>
  <si>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</si>
  <si>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</si>
  <si>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</si>
  <si>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</si>
  <si>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</si>
  <si>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</si>
  <si>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</si>
  <si>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</si>
  <si>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</si>
  <si>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</si>
  <si>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</si>
  <si>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</si>
  <si>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</si>
  <si>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</si>
  <si>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</si>
  <si>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</si>
  <si>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</si>
  <si>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</si>
  <si>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</si>
  <si>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</si>
  <si>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</si>
  <si>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</si>
  <si>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</si>
  <si>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</si>
  <si>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</si>
  <si>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</si>
  <si>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</si>
  <si>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</si>
  <si>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</si>
  <si>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</si>
  <si>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</si>
  <si>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</si>
  <si>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</si>
  <si>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</si>
  <si>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</si>
  <si>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</si>
  <si>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</si>
  <si>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</si>
  <si>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</si>
  <si>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</si>
  <si>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</si>
  <si>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</si>
  <si>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</si>
  <si>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</si>
  <si>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</si>
  <si>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</si>
  <si>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</si>
  <si>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</si>
  <si>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</si>
  <si>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</si>
  <si>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</si>
  <si>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</si>
  <si>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</si>
  <si>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</si>
  <si>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</si>
  <si>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</si>
  <si>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</si>
  <si>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</si>
  <si>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</si>
  <si>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</si>
  <si>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</si>
  <si>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</si>
  <si>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</si>
  <si>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</si>
  <si>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</si>
  <si>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</si>
  <si>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</si>
  <si>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</si>
  <si>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</si>
  <si>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</si>
  <si>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</si>
  <si>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</si>
  <si>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</si>
  <si>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</si>
  <si>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</si>
  <si>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</si>
  <si>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</si>
  <si>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</si>
  <si>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</si>
  <si>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</si>
  <si>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</si>
  <si>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</si>
  <si>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</si>
  <si>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</si>
  <si>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</si>
  <si>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</si>
  <si>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</si>
  <si>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</si>
  <si>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</si>
  <si>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</si>
  <si>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</si>
  <si>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</si>
  <si>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</si>
  <si>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</si>
  <si>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</si>
  <si>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</si>
  <si>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</si>
  <si>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</si>
  <si>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</si>
  <si>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</si>
  <si>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</si>
  <si>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</si>
  <si>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</si>
  <si>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</si>
  <si>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</si>
  <si>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</si>
  <si>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</si>
  <si>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</si>
  <si>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</si>
  <si>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</si>
  <si>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</si>
  <si>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</si>
  <si>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</si>
  <si>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</si>
  <si>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</si>
  <si>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</si>
  <si>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</si>
  <si>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</si>
  <si>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</si>
  <si>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</si>
  <si>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</si>
  <si>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</si>
  <si>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</si>
  <si>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</si>
  <si>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</si>
  <si>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</si>
  <si>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</si>
  <si>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</si>
  <si>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</si>
  <si>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</si>
  <si>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</si>
  <si>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</si>
  <si>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</si>
  <si>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</si>
  <si>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</si>
  <si>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</si>
  <si>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</si>
  <si>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</si>
  <si>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</si>
  <si>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</si>
  <si>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</si>
  <si>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</si>
  <si>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</si>
  <si>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</si>
  <si>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</si>
  <si>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</si>
  <si>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</si>
  <si>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</si>
  <si>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</si>
  <si>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</si>
  <si>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</si>
  <si>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</si>
  <si>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</si>
  <si>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</si>
  <si>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</si>
  <si>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</si>
  <si>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</si>
  <si>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</si>
  <si>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</si>
  <si>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</si>
  <si>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</si>
  <si>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</si>
  <si>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</si>
  <si>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</si>
  <si>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</si>
  <si>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</si>
  <si>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</si>
  <si>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</si>
  <si>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</si>
  <si>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</si>
  <si>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</si>
  <si>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</si>
  <si>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</si>
  <si>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</si>
  <si>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</si>
  <si>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</si>
  <si>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</si>
  <si>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</si>
  <si>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</si>
  <si>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</si>
  <si>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</si>
  <si>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</si>
  <si>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</si>
  <si>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</si>
  <si>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</si>
  <si>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</si>
  <si>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</si>
  <si>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</si>
  <si>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</si>
  <si>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</si>
  <si>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</si>
  <si>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</si>
  <si>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</si>
  <si>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</si>
  <si>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</si>
  <si>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</si>
  <si>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</si>
  <si>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</si>
  <si>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</si>
  <si>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</si>
  <si>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</si>
  <si>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</si>
  <si>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</si>
  <si>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</si>
  <si>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</si>
  <si>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</si>
  <si>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</si>
  <si>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</si>
  <si>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</si>
  <si>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</si>
  <si>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</si>
  <si>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</si>
  <si>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</si>
  <si>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</si>
  <si>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</si>
  <si>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</si>
  <si>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</si>
  <si>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</si>
  <si>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</si>
  <si>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</si>
  <si>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</si>
  <si>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</si>
  <si>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</si>
  <si>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</si>
  <si>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</si>
  <si>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</si>
  <si>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</si>
  <si>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</si>
  <si>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</si>
  <si>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</si>
  <si>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</si>
  <si>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</si>
  <si>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</si>
  <si>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</si>
  <si>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</si>
  <si>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</si>
  <si>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</si>
  <si>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</si>
  <si>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</si>
  <si>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</si>
  <si>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</si>
  <si>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</si>
  <si>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</si>
  <si>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</si>
  <si>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</si>
  <si>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</si>
  <si>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</si>
  <si>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</si>
  <si>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</si>
  <si>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</si>
  <si>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</si>
  <si>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</si>
  <si>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</si>
  <si>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</si>
  <si>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</si>
  <si>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</si>
  <si>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</si>
  <si>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</si>
  <si>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</si>
  <si>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</si>
  <si>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</si>
  <si>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</si>
  <si>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</si>
  <si>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</si>
  <si>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</si>
  <si>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</si>
  <si>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</si>
  <si>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</si>
  <si>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</si>
  <si>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</si>
  <si>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</si>
  <si>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</si>
  <si>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</si>
  <si>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</si>
  <si>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</si>
  <si>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</si>
  <si>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</si>
  <si>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</si>
  <si>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</si>
  <si>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</si>
  <si>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</si>
  <si>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</si>
  <si>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</si>
  <si>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</si>
  <si>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</si>
  <si>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</si>
  <si>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</si>
  <si>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</si>
  <si>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</si>
  <si>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</si>
  <si>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</si>
  <si>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</si>
  <si>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</si>
  <si>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</si>
  <si>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</si>
  <si>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</si>
  <si>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</si>
  <si>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</si>
  <si>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</si>
  <si>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</si>
  <si>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</si>
  <si>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</si>
  <si>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</si>
  <si>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</si>
  <si>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</si>
  <si>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</si>
  <si>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</si>
  <si>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</si>
  <si>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</si>
  <si>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</si>
  <si>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</si>
  <si>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</si>
  <si>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</si>
  <si>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</si>
  <si>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</si>
  <si>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</si>
  <si>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</si>
  <si>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</si>
  <si>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</si>
  <si>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</si>
  <si>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</si>
  <si>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</si>
  <si>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</si>
  <si>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</si>
  <si>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</si>
  <si>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</si>
  <si>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</si>
  <si>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</si>
  <si>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</si>
  <si>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</si>
  <si>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</si>
  <si>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</si>
  <si>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</si>
  <si>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</si>
  <si>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</si>
  <si>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</si>
  <si>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</si>
  <si>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</si>
  <si>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</si>
  <si>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</si>
  <si>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</si>
  <si>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</si>
  <si>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</si>
  <si>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</si>
  <si>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</si>
  <si>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</si>
  <si>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</si>
  <si>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</si>
  <si>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</si>
  <si>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</si>
  <si>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</si>
  <si>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</si>
  <si>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</si>
  <si>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</si>
  <si>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</si>
  <si>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</si>
  <si>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</si>
  <si>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</si>
  <si>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</si>
  <si>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</si>
  <si>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</si>
  <si>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</si>
  <si>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</si>
  <si>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</si>
  <si>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</si>
  <si>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</si>
  <si>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</si>
  <si>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</si>
  <si>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</si>
  <si>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</si>
  <si>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</si>
  <si>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</si>
  <si>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</si>
  <si>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</si>
  <si>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</si>
  <si>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</si>
  <si>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</si>
  <si>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</si>
  <si>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</si>
  <si>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</si>
  <si>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</si>
  <si>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</si>
  <si>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</si>
  <si>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</si>
  <si>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</si>
  <si>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</si>
  <si>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</si>
  <si>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</si>
  <si>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</si>
  <si>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</si>
  <si>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</si>
  <si>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</si>
  <si>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</si>
  <si>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</si>
  <si>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</si>
  <si>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</si>
  <si>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</si>
  <si>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</si>
  <si>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</si>
  <si>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</si>
  <si>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</si>
  <si>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</si>
  <si>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</si>
  <si>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</si>
  <si>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</si>
  <si>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</si>
  <si>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</si>
  <si>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</si>
  <si>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</si>
  <si>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</si>
  <si>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</si>
  <si>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</si>
  <si>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</si>
  <si>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</si>
  <si>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</si>
  <si>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</si>
  <si>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</si>
  <si>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</si>
  <si>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</si>
  <si>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</si>
  <si>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</si>
  <si>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</si>
  <si>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</si>
  <si>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</si>
  <si>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</si>
  <si>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</si>
  <si>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</si>
  <si>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</si>
  <si>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</si>
  <si>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</si>
  <si>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</si>
  <si>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</si>
  <si>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</si>
  <si>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</si>
  <si>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</si>
  <si>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</si>
  <si>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</si>
  <si>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</si>
  <si>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</si>
  <si>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</si>
  <si>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</si>
  <si>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</si>
  <si>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</si>
  <si>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</si>
  <si>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</si>
  <si>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</si>
  <si>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</si>
  <si>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</si>
  <si>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</si>
  <si>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</si>
  <si>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</si>
  <si>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</si>
  <si>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</si>
  <si>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</si>
  <si>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</si>
  <si>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</si>
  <si>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</si>
  <si>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</si>
  <si>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</si>
  <si>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</si>
  <si>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</si>
  <si>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</si>
  <si>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</si>
  <si>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</si>
  <si>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</si>
  <si>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</si>
  <si>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</si>
  <si>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</si>
  <si>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</si>
  <si>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</si>
  <si>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</si>
  <si>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</si>
  <si>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</si>
  <si>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</si>
  <si>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</si>
  <si>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</si>
  <si>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</si>
  <si>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</si>
  <si>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</si>
  <si>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</si>
  <si>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</si>
  <si>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</si>
  <si>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</si>
  <si>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</si>
  <si>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</si>
  <si>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</si>
  <si>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</si>
  <si>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</si>
  <si>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</si>
  <si>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</si>
  <si>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</si>
  <si>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</si>
  <si>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</si>
  <si>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</si>
  <si>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</si>
  <si>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</si>
  <si>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</si>
  <si>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</si>
  <si>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</si>
  <si>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</si>
  <si>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</si>
  <si>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</si>
  <si>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</si>
  <si>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</si>
  <si>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</si>
  <si>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</si>
  <si>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</si>
  <si>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</si>
  <si>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</si>
  <si>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</si>
  <si>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</si>
  <si>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</si>
  <si>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</si>
  <si>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</si>
  <si>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</si>
  <si>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</si>
  <si>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</si>
  <si>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</si>
  <si>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</si>
  <si>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</si>
  <si>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</si>
  <si>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</si>
  <si>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</si>
  <si>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</si>
  <si>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</si>
  <si>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</si>
  <si>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</si>
  <si>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</si>
  <si>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</si>
  <si>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</si>
  <si>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</si>
  <si>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</si>
  <si>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</si>
  <si>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</si>
  <si>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</si>
  <si>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</si>
  <si>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</si>
  <si>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</si>
  <si>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</si>
  <si>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</si>
  <si>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</si>
  <si>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</si>
  <si>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</si>
  <si>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</si>
  <si>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</si>
  <si>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</si>
  <si>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</si>
  <si>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</si>
  <si>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</si>
  <si>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</si>
  <si>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</si>
  <si>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</si>
  <si>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</si>
  <si>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</si>
  <si>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</si>
  <si>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</si>
  <si>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</si>
  <si>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</si>
  <si>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</si>
  <si>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</si>
  <si>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</si>
  <si>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</si>
  <si>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</si>
  <si>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</si>
  <si>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</si>
  <si>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</si>
  <si>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</si>
  <si>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</si>
  <si>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</si>
  <si>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</si>
  <si>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</si>
  <si>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</si>
  <si>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</si>
  <si>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</si>
  <si>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</si>
  <si>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</si>
  <si>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</si>
  <si>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</si>
  <si>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</si>
  <si>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</si>
  <si>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</si>
  <si>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</si>
  <si>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</si>
  <si>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</si>
  <si>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</si>
  <si>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</si>
  <si>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</si>
  <si>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</si>
  <si>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</si>
  <si>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</si>
  <si>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</si>
  <si>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</si>
  <si>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</si>
  <si>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</si>
  <si>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</si>
  <si>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</si>
  <si>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</si>
  <si>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</si>
  <si>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</si>
  <si>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</si>
  <si>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</si>
  <si>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</si>
  <si>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</si>
  <si>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</si>
  <si>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</si>
  <si>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</si>
  <si>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</si>
  <si>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</si>
  <si>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</si>
  <si>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</si>
  <si>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</si>
  <si>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</si>
  <si>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</si>
  <si>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</si>
  <si>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</si>
  <si>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</si>
  <si>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</si>
  <si>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</si>
  <si>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</si>
  <si>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</si>
  <si>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</si>
  <si>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</si>
  <si>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</si>
  <si>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</si>
  <si>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</si>
  <si>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</si>
  <si>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</si>
  <si>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</si>
  <si>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</si>
  <si>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</si>
  <si>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</si>
  <si>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</si>
  <si>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</si>
  <si>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</si>
  <si>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</si>
  <si>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</si>
  <si>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</si>
  <si>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</si>
  <si>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</si>
  <si>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</si>
  <si>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</si>
  <si>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</si>
  <si>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</si>
  <si>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</si>
  <si>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</si>
  <si>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</si>
  <si>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</si>
  <si>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</si>
  <si>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</si>
  <si>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</si>
  <si>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</si>
  <si>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</si>
  <si>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</si>
  <si>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</si>
  <si>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</si>
  <si>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</si>
  <si>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</si>
  <si>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</si>
  <si>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</si>
  <si>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</si>
  <si>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</si>
  <si>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</si>
  <si>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</si>
  <si>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</si>
  <si>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</si>
  <si>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</si>
  <si>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</si>
  <si>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</si>
  <si>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</si>
  <si>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</si>
  <si>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</si>
  <si>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</si>
  <si>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</si>
  <si>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</si>
  <si>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</si>
  <si>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</si>
  <si>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</si>
  <si>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</si>
  <si>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</si>
  <si>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</si>
  <si>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</si>
  <si>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</si>
  <si>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</si>
  <si>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</si>
  <si>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</si>
  <si>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</si>
  <si>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</si>
  <si>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</si>
  <si>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</si>
  <si>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</si>
  <si>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</si>
  <si>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</si>
  <si>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</si>
  <si>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</si>
  <si>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</si>
  <si>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</si>
  <si>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</si>
  <si>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</si>
  <si>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</si>
  <si>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</si>
  <si>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</si>
  <si>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</si>
  <si>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</si>
  <si>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</si>
  <si>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</si>
  <si>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</si>
  <si>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</si>
  <si>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</si>
  <si>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</si>
  <si>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</si>
  <si>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</si>
  <si>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</si>
  <si>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</si>
  <si>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</si>
  <si>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</si>
  <si>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</si>
  <si>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</si>
  <si>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</si>
  <si>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</si>
  <si>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</si>
  <si>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</si>
  <si>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</si>
  <si>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</si>
  <si>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</si>
  <si>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</si>
  <si>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</si>
  <si>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</si>
  <si>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</si>
  <si>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</si>
  <si>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</si>
  <si>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</si>
  <si>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</si>
  <si>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</si>
  <si>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</si>
  <si>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</si>
  <si>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</si>
  <si>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</si>
  <si>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</si>
  <si>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</si>
  <si>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</si>
  <si>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</si>
  <si>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</si>
  <si>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</si>
  <si>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</si>
  <si>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</si>
  <si>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</si>
  <si>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</si>
  <si>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</si>
  <si>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</si>
  <si>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</si>
  <si>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</si>
  <si>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</si>
  <si>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</si>
  <si>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</si>
  <si>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</si>
  <si>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</si>
  <si>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</si>
  <si>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</si>
  <si>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</si>
  <si>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</si>
  <si>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</si>
  <si>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</si>
  <si>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</si>
  <si>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</si>
  <si>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</si>
  <si>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</si>
  <si>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</si>
  <si>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</si>
  <si>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</si>
  <si>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</si>
  <si>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</si>
  <si>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</si>
  <si>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</si>
  <si>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</si>
  <si>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</si>
  <si>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</si>
  <si>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</si>
  <si>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</si>
  <si>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</si>
  <si>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</si>
  <si>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</si>
  <si>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</si>
  <si>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</si>
  <si>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</si>
  <si>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</si>
  <si>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</si>
  <si>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</si>
  <si>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</si>
  <si>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</si>
  <si>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</si>
  <si>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</si>
  <si>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</si>
  <si>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</si>
  <si>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</si>
  <si>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</si>
  <si>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</si>
  <si>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</si>
  <si>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</si>
  <si>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</si>
  <si>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</si>
  <si>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</si>
  <si>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</si>
  <si>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</si>
  <si>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</si>
  <si>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</si>
  <si>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</si>
  <si>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</si>
  <si>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</si>
  <si>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</si>
  <si>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</si>
  <si>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</si>
  <si>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</si>
  <si>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</si>
  <si>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</si>
  <si>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</si>
  <si>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</si>
  <si>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</si>
  <si>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</si>
  <si>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</si>
  <si>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</si>
  <si>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</si>
  <si>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</si>
  <si>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</si>
  <si>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</si>
  <si>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</si>
  <si>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</si>
  <si>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</si>
  <si>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</si>
  <si>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</si>
  <si>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</si>
  <si>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</si>
  <si>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</si>
  <si>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</si>
  <si>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</si>
  <si>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</si>
  <si>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</si>
  <si>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</si>
  <si>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</si>
  <si>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</si>
  <si>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</si>
  <si>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</si>
  <si>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</si>
  <si>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</si>
  <si>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</si>
  <si>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</si>
  <si>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</si>
  <si>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</si>
  <si>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</si>
  <si>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</si>
  <si>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</si>
  <si>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</si>
  <si>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</si>
  <si>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</si>
  <si>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</si>
  <si>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</si>
  <si>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</si>
  <si>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</si>
  <si>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</si>
  <si>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</si>
  <si>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</si>
  <si>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</si>
  <si>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</si>
  <si>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</si>
  <si>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</si>
  <si>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</si>
  <si>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</si>
  <si>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</si>
  <si>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</si>
  <si>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</si>
  <si>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</si>
  <si>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</si>
  <si>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</si>
  <si>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</si>
  <si>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</si>
  <si>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</si>
  <si>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</si>
  <si>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</si>
  <si>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</si>
  <si>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</si>
  <si>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</si>
  <si>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</si>
  <si>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</si>
  <si>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</si>
  <si>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</si>
  <si>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</si>
  <si>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</si>
  <si>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</si>
  <si>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</si>
  <si>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</si>
  <si>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</si>
  <si>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</si>
  <si>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</si>
  <si>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</si>
  <si>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</si>
  <si>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</si>
  <si>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</si>
  <si>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</si>
  <si>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</si>
  <si>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</si>
  <si>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</si>
  <si>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</si>
  <si>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</si>
  <si>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</si>
  <si>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</si>
  <si>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</si>
  <si>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</si>
  <si>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</si>
  <si>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</si>
  <si>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</si>
  <si>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</si>
  <si>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</si>
  <si>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</si>
  <si>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</si>
  <si>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</si>
  <si>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</si>
  <si>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</si>
  <si>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</si>
  <si>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</si>
  <si>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</si>
  <si>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</si>
  <si>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</si>
  <si>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</si>
  <si>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</si>
  <si>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</si>
  <si>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</si>
  <si>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</si>
  <si>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</si>
  <si>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</si>
  <si>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</si>
  <si>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</si>
  <si>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</si>
  <si>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</si>
  <si>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</si>
  <si>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</si>
  <si>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</si>
  <si>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</si>
  <si>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</si>
  <si>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</si>
  <si>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</si>
  <si>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</si>
  <si>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</si>
  <si>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</si>
  <si>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</si>
  <si>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</si>
  <si>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</si>
  <si>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</si>
  <si>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</si>
  <si>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</si>
  <si>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</si>
  <si>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</si>
  <si>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</si>
  <si>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</si>
  <si>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</si>
  <si>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</si>
  <si>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</si>
  <si>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</si>
  <si>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</si>
  <si>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</si>
  <si>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</si>
  <si>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</si>
  <si>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</si>
  <si>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</si>
  <si>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</si>
  <si>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</si>
  <si>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</si>
  <si>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</si>
  <si>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</si>
  <si>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</si>
  <si>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</si>
  <si>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</si>
  <si>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</si>
  <si>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</si>
  <si>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</si>
  <si>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</si>
  <si>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</si>
  <si>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</si>
  <si>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</si>
  <si>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</si>
  <si>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</si>
  <si>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</si>
  <si>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</si>
  <si>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</si>
  <si>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</si>
  <si>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</si>
  <si>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</si>
  <si>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</si>
  <si>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</si>
  <si>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</si>
  <si>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</si>
  <si>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</si>
  <si>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</si>
  <si>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</si>
  <si>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</si>
  <si>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</si>
  <si>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</si>
  <si>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</si>
  <si>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</si>
  <si>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</si>
  <si>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</si>
  <si>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</si>
  <si>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</si>
  <si>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</si>
  <si>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</si>
  <si>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</si>
  <si>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</si>
  <si>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</si>
  <si>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</si>
  <si>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</si>
  <si>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</si>
  <si>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</si>
  <si>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</si>
  <si>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</si>
  <si>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</si>
  <si>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</si>
  <si>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</si>
  <si>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</si>
  <si>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</si>
  <si>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</si>
  <si>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</si>
  <si>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</si>
  <si>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</si>
  <si>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</si>
  <si>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</si>
  <si>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</si>
  <si>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</si>
  <si>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</si>
  <si>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</si>
  <si>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</si>
  <si>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</si>
  <si>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</si>
  <si>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</si>
  <si>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</si>
  <si>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</si>
  <si>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</si>
  <si>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</si>
  <si>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</si>
  <si>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</si>
  <si>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</si>
  <si>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</si>
  <si>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</si>
  <si>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</si>
  <si>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</si>
  <si>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</si>
  <si>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</si>
  <si>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</si>
  <si>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</si>
  <si>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</si>
  <si>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</si>
  <si>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</si>
  <si>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</si>
  <si>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</si>
  <si>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</si>
  <si>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</si>
  <si>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</si>
  <si>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</si>
  <si>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</si>
  <si>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</si>
  <si>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</si>
  <si>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</si>
  <si>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</si>
  <si>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</si>
  <si>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</si>
  <si>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</si>
  <si>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</si>
  <si>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</si>
  <si>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</si>
  <si>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</si>
  <si>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</si>
  <si>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</si>
  <si>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</si>
  <si>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</si>
  <si>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</si>
  <si>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</si>
  <si>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</si>
  <si>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</si>
  <si>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</si>
  <si>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</si>
  <si>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</si>
  <si>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</si>
  <si>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</si>
  <si>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</si>
  <si>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</si>
  <si>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</si>
  <si>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</si>
  <si>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</si>
  <si>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</si>
  <si>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</si>
  <si>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</si>
  <si>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</si>
  <si>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</si>
  <si>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</si>
  <si>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</si>
  <si>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</si>
  <si>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</si>
  <si>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</si>
  <si>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</si>
  <si>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</si>
  <si>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</si>
  <si>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</si>
  <si>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</si>
  <si>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</si>
  <si>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</si>
  <si>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</si>
  <si>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</si>
  <si>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</si>
  <si>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</si>
  <si>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</si>
  <si>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</si>
  <si>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</si>
  <si>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</si>
  <si>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</si>
  <si>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</si>
  <si>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</si>
  <si>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</si>
  <si>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</si>
  <si>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</si>
  <si>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</si>
  <si>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</si>
  <si>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</si>
  <si>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</si>
  <si>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</si>
  <si>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</si>
  <si>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</si>
  <si>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</si>
  <si>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</si>
  <si>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</si>
  <si>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</si>
  <si>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</si>
  <si>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</si>
  <si>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</si>
  <si>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</si>
  <si>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</si>
  <si>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</si>
  <si>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</si>
  <si>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</si>
  <si>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</si>
  <si>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</si>
  <si>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</si>
  <si>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</si>
  <si>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</si>
  <si>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</si>
  <si>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</si>
  <si>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</si>
  <si>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</si>
  <si>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</si>
  <si>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</si>
  <si>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</si>
  <si>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</si>
  <si>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</si>
  <si>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</si>
  <si>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</si>
  <si>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</si>
  <si>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</si>
  <si>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</si>
  <si>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</si>
  <si>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</si>
  <si>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</si>
  <si>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</si>
  <si>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</si>
  <si>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</si>
  <si>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</si>
  <si>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</si>
  <si>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</si>
  <si>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</si>
  <si>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</si>
  <si>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</si>
  <si>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</si>
  <si>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</si>
  <si>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</si>
  <si>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</si>
  <si>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</si>
  <si>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</si>
  <si>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</si>
  <si>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</si>
  <si>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</si>
  <si>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</si>
  <si>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</si>
  <si>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</si>
  <si>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</si>
  <si>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</si>
  <si>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</si>
  <si>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</si>
  <si>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</si>
  <si>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</si>
  <si>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</si>
  <si>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</si>
  <si>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</si>
  <si>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</si>
  <si>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</si>
  <si>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</si>
  <si>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</si>
  <si>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</si>
  <si>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</si>
  <si>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</si>
  <si>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</si>
  <si>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</si>
  <si>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</si>
  <si>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</si>
  <si>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</si>
  <si>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</si>
  <si>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</si>
  <si>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</si>
  <si>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</si>
  <si>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</si>
  <si>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</si>
  <si>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</si>
  <si>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</si>
  <si>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</si>
  <si>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</si>
  <si>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</si>
  <si>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</si>
  <si>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</si>
  <si>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</si>
  <si>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</si>
  <si>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</si>
  <si>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</si>
  <si>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</si>
  <si>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</si>
  <si>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</si>
  <si>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</si>
  <si>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</si>
  <si>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</si>
  <si>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</si>
  <si>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</si>
  <si>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</si>
  <si>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</si>
  <si>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</si>
  <si>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</si>
  <si>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</si>
  <si>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</si>
  <si>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</si>
  <si>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</si>
  <si>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</si>
  <si>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</si>
  <si>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</si>
  <si>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</si>
  <si>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</si>
  <si>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</si>
  <si>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</si>
  <si>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</si>
  <si>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</si>
  <si>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</si>
  <si>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</si>
  <si>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</si>
  <si>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</si>
  <si>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</si>
  <si>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</si>
  <si>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</si>
  <si>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</si>
  <si>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</si>
  <si>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</si>
  <si>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</si>
  <si>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</si>
  <si>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</si>
  <si>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</si>
  <si>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</si>
  <si>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</si>
  <si>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</si>
  <si>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</si>
  <si>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</si>
  <si>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</si>
  <si>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</si>
  <si>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</si>
  <si>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</si>
  <si>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</si>
  <si>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</si>
  <si>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</si>
  <si>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</si>
  <si>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</si>
  <si>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</si>
  <si>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</si>
  <si>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</si>
  <si>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</si>
  <si>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</si>
  <si>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</si>
  <si>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</si>
  <si>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</si>
  <si>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</si>
  <si>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</si>
  <si>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</si>
  <si>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</si>
  <si>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</si>
  <si>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</si>
  <si>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</si>
  <si>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</si>
  <si>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</si>
  <si>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</si>
  <si>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</si>
  <si>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</si>
  <si>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</si>
  <si>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</si>
  <si>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</si>
  <si>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</si>
  <si>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</si>
  <si>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</si>
  <si>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</si>
  <si>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</si>
  <si>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</si>
  <si>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</si>
  <si>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</si>
  <si>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</si>
  <si>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</si>
  <si>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</si>
  <si>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</si>
  <si>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</si>
  <si>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</si>
  <si>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</si>
  <si>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</si>
  <si>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</si>
  <si>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</si>
  <si>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</si>
  <si>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</si>
  <si>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</si>
  <si>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</si>
  <si>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</si>
  <si>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</si>
  <si>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</si>
  <si>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</si>
  <si>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</si>
  <si>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</si>
  <si>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</si>
  <si>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</si>
  <si>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</si>
  <si>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</si>
  <si>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</si>
  <si>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</si>
  <si>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</si>
  <si>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</si>
  <si>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</si>
  <si>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</si>
  <si>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</si>
  <si>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</si>
  <si>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</si>
  <si>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</si>
  <si>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</si>
  <si>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</si>
  <si>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</si>
  <si>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</si>
  <si>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</si>
  <si>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</si>
  <si>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</si>
  <si>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</si>
  <si>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</si>
  <si>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</si>
  <si>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</si>
  <si>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</si>
  <si>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</si>
  <si>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</si>
  <si>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</si>
  <si>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</si>
  <si>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</si>
  <si>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</si>
  <si>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</si>
  <si>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</si>
  <si>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</si>
  <si>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</si>
  <si>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</si>
  <si>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</si>
  <si>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</si>
  <si>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</si>
  <si>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</si>
  <si>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</si>
  <si>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</si>
  <si>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</si>
  <si>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</si>
  <si>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</si>
  <si>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</si>
  <si>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</si>
  <si>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</si>
  <si>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</si>
  <si>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</si>
  <si>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</si>
  <si>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</si>
  <si>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</si>
  <si>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</si>
  <si>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</si>
  <si>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</si>
  <si>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</si>
  <si>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</si>
  <si>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</si>
  <si>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</si>
  <si>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</si>
  <si>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</si>
  <si>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</si>
  <si>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</si>
  <si>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</si>
  <si>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</si>
  <si>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</si>
  <si>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</si>
  <si>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</si>
  <si>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</si>
  <si>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</si>
  <si>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</si>
  <si>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</si>
  <si>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</si>
  <si>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</si>
  <si>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</si>
  <si>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</si>
  <si>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</si>
  <si>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</si>
  <si>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</si>
  <si>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</si>
  <si>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</si>
  <si>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</si>
  <si>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</si>
  <si>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</si>
  <si>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</si>
  <si>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</si>
  <si>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</si>
  <si>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</si>
  <si>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</si>
  <si>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</si>
  <si>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</si>
  <si>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</si>
  <si>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</si>
  <si>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</si>
  <si>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</si>
  <si>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</si>
  <si>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</si>
  <si>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</si>
  <si>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</si>
  <si>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</si>
  <si>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</si>
  <si>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</si>
  <si>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</si>
  <si>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</si>
  <si>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</si>
  <si>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</si>
  <si>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</si>
  <si>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</si>
  <si>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</si>
  <si>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</si>
  <si>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</si>
  <si>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</si>
  <si>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</si>
  <si>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</si>
  <si>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</si>
  <si>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</si>
  <si>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</si>
  <si>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</si>
  <si>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</si>
  <si>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</si>
  <si>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</si>
  <si>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</si>
  <si>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</si>
  <si>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</si>
  <si>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</si>
  <si>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</si>
  <si>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</si>
  <si>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</si>
  <si>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</si>
  <si>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</si>
  <si>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</si>
  <si>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</si>
  <si>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</si>
  <si>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</si>
  <si>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</si>
  <si>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</si>
  <si>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</si>
  <si>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</si>
  <si>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</si>
  <si>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</si>
  <si>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</si>
  <si>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</si>
  <si>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</si>
  <si>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</si>
  <si>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</si>
  <si>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</si>
  <si>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</si>
  <si>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</si>
  <si>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</si>
  <si>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</si>
  <si>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</si>
  <si>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</si>
  <si>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</si>
  <si>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</si>
  <si>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</si>
  <si>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</si>
  <si>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</si>
  <si>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</si>
  <si>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</si>
  <si>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</si>
  <si>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</si>
  <si>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</si>
  <si>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</si>
  <si>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</si>
  <si>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</si>
  <si>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</si>
  <si>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</si>
  <si>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</si>
  <si>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</si>
  <si>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</si>
  <si>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</si>
  <si>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</si>
  <si>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</si>
  <si>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</si>
  <si>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</si>
  <si>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</si>
  <si>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</si>
  <si>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</si>
  <si>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</si>
  <si>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</si>
  <si>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</si>
  <si>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</si>
  <si>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</si>
  <si>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</si>
  <si>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</si>
  <si>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</si>
  <si>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</si>
  <si>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</si>
  <si>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</si>
  <si>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</si>
  <si>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</si>
  <si>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</si>
  <si>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</si>
  <si>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</si>
  <si>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</si>
  <si>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</si>
  <si>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</si>
  <si>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</si>
  <si>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</si>
  <si>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</si>
  <si>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</si>
  <si>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</si>
  <si>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</si>
  <si>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</si>
  <si>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</si>
  <si>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</si>
  <si>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</si>
  <si>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</si>
  <si>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</si>
  <si>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</si>
  <si>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</si>
  <si>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</si>
  <si>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</si>
  <si>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</si>
  <si>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</si>
  <si>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</si>
  <si>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</si>
  <si>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</si>
  <si>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</si>
  <si>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</si>
  <si>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</si>
  <si>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</si>
  <si>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</si>
  <si>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</si>
  <si>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</si>
  <si>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</si>
  <si>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</si>
  <si>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</si>
  <si>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</si>
  <si>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</si>
  <si>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</si>
  <si>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</si>
  <si>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</si>
  <si>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</si>
  <si>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</si>
  <si>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</si>
  <si>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</si>
  <si>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</si>
  <si>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</si>
  <si>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</si>
  <si>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</si>
  <si>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</si>
  <si>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</si>
  <si>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</si>
  <si>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</si>
  <si>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</si>
  <si>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</si>
  <si>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</si>
  <si>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</si>
  <si>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</si>
  <si>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</si>
  <si>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</si>
  <si>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</si>
  <si>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</si>
  <si>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</si>
  <si>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</si>
  <si>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</si>
  <si>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</si>
  <si>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</si>
  <si>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</si>
  <si>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</si>
  <si>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</si>
  <si>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</si>
  <si>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</si>
  <si>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</si>
  <si>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</si>
  <si>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</si>
  <si>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</si>
  <si>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</si>
  <si>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</si>
  <si>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</si>
  <si>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</si>
  <si>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</si>
  <si>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</si>
  <si>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</si>
  <si>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</si>
  <si>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</si>
  <si>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</si>
  <si>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</si>
  <si>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</si>
  <si>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</si>
  <si>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</si>
  <si>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</si>
  <si>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</si>
  <si>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</si>
  <si>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</si>
  <si>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</si>
  <si>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</si>
  <si>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</si>
  <si>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</si>
  <si>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</si>
  <si>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</si>
  <si>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</si>
  <si>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</si>
  <si>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</si>
  <si>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</si>
  <si>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</si>
  <si>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</si>
  <si>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</si>
  <si>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</si>
  <si>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</si>
  <si>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</si>
  <si>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</si>
  <si>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</si>
  <si>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</si>
  <si>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</si>
  <si>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</si>
  <si>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</si>
  <si>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</si>
  <si>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</si>
  <si>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</si>
  <si>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</si>
  <si>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</si>
  <si>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</si>
  <si>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</si>
  <si>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</si>
  <si>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</si>
  <si>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</si>
  <si>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</si>
  <si>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</si>
  <si>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</si>
  <si>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</si>
  <si>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</si>
  <si>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</si>
  <si>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</si>
  <si>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</si>
  <si>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</si>
  <si>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</si>
  <si>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</si>
  <si>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</si>
  <si>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</si>
  <si>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</si>
  <si>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</si>
  <si>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</si>
  <si>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</si>
  <si>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</si>
  <si>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</si>
  <si>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</si>
  <si>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</si>
  <si>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</si>
  <si>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</si>
  <si>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</si>
  <si>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</si>
  <si>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</si>
  <si>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</si>
  <si>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</si>
  <si>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</si>
  <si>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</si>
  <si>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</si>
  <si>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</si>
  <si>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</si>
  <si>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</si>
  <si>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</si>
  <si>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</si>
  <si>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</si>
  <si>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</si>
  <si>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</si>
  <si>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</si>
  <si>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</si>
  <si>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</si>
  <si>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</si>
  <si>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</si>
  <si>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</si>
  <si>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</si>
  <si>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</si>
  <si>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</si>
  <si>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</si>
  <si>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</si>
  <si>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</si>
  <si>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</si>
  <si>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</si>
  <si>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</si>
  <si>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</si>
  <si>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</si>
  <si>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</si>
  <si>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</si>
  <si>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</si>
  <si>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</si>
  <si>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</si>
  <si>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</si>
  <si>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</si>
  <si>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</si>
  <si>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</si>
  <si>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</si>
  <si>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</si>
  <si>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</si>
  <si>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</si>
  <si>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</si>
  <si>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</si>
  <si>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</si>
  <si>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</si>
  <si>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</si>
  <si>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</si>
  <si>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</si>
  <si>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</si>
  <si>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</si>
  <si>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</si>
  <si>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</si>
  <si>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</si>
  <si>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</si>
  <si>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</si>
  <si>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</si>
  <si>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</si>
  <si>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</si>
  <si>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</si>
  <si>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</si>
  <si>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</si>
  <si>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</si>
  <si>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</si>
  <si>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</si>
  <si>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</si>
  <si>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</si>
  <si>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</si>
  <si>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</si>
  <si>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</si>
  <si>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</si>
  <si>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</si>
  <si>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</si>
  <si>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</si>
  <si>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</si>
  <si>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</si>
  <si>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</si>
  <si>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</si>
  <si>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</si>
  <si>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</si>
  <si>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</si>
  <si>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</si>
  <si>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</si>
  <si>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</si>
  <si>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</si>
  <si>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</si>
  <si>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</si>
  <si>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</si>
  <si>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</si>
  <si>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</si>
  <si>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</si>
  <si>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</si>
  <si>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</si>
  <si>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</si>
  <si>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</si>
  <si>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</si>
  <si>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</si>
  <si>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</si>
  <si>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</si>
  <si>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</si>
  <si>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</si>
  <si>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</si>
  <si>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</si>
  <si>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</si>
  <si>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</si>
  <si>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</si>
  <si>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</si>
  <si>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</si>
  <si>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</si>
  <si>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</si>
  <si>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</si>
  <si>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</si>
  <si>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</si>
  <si>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</si>
  <si>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</si>
  <si>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</si>
  <si>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</si>
  <si>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</si>
  <si>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</si>
  <si>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</si>
  <si>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</si>
  <si>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</si>
  <si>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</si>
  <si>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</si>
  <si>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</si>
  <si>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</si>
  <si>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</si>
  <si>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</si>
  <si>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</si>
  <si>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</si>
  <si>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</si>
  <si>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</si>
  <si>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</si>
  <si>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</si>
  <si>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</si>
  <si>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</si>
  <si>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</si>
  <si>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</si>
  <si>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</si>
  <si>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</si>
  <si>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</si>
  <si>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</si>
  <si>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</si>
  <si>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</si>
  <si>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</si>
  <si>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</si>
  <si>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</si>
  <si>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</si>
  <si>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</si>
  <si>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</si>
  <si>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</si>
  <si>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</si>
  <si>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</si>
  <si>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</si>
  <si>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</si>
  <si>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</si>
  <si>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</si>
  <si>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</si>
  <si>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</si>
  <si>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</si>
  <si>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</si>
  <si>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</si>
  <si>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</si>
  <si>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</si>
  <si>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</si>
  <si>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</si>
  <si>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</si>
  <si>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</si>
  <si>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</si>
  <si>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</si>
  <si>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</si>
  <si>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</si>
  <si>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</si>
  <si>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</si>
  <si>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</si>
  <si>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</si>
  <si>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</si>
  <si>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</si>
  <si>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</si>
  <si>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</si>
  <si>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</si>
  <si>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</si>
  <si>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</si>
  <si>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</si>
  <si>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</si>
  <si>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</si>
  <si>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</si>
  <si>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</si>
  <si>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</si>
  <si>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</si>
  <si>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</si>
  <si>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</si>
  <si>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</si>
  <si>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</si>
  <si>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</si>
  <si>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</si>
  <si>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</si>
  <si>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</si>
  <si>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</si>
  <si>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</si>
  <si>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</si>
  <si>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</si>
  <si>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</si>
  <si>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</si>
  <si>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</si>
  <si>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</si>
  <si>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</si>
  <si>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</si>
  <si>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</si>
  <si>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</si>
  <si>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</si>
  <si>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</si>
  <si>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</si>
  <si>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</si>
  <si>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</si>
  <si>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</si>
  <si>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</si>
  <si>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</si>
  <si>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</si>
  <si>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</si>
  <si>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</si>
  <si>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</si>
  <si>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</si>
  <si>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</si>
  <si>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</si>
  <si>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</si>
  <si>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</si>
  <si>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</si>
  <si>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</si>
  <si>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</si>
  <si>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</si>
  <si>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</si>
  <si>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</si>
  <si>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</si>
  <si>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</si>
  <si>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</si>
  <si>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</si>
  <si>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</si>
  <si>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</si>
  <si>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</si>
  <si>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</si>
  <si>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</si>
  <si>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</si>
  <si>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</si>
  <si>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</si>
  <si>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</si>
  <si>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</si>
  <si>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</si>
  <si>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</si>
  <si>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</si>
  <si>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</si>
  <si>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</si>
  <si>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</si>
  <si>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</si>
  <si>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</si>
  <si>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</si>
  <si>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</si>
  <si>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</si>
  <si>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</si>
  <si>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</si>
  <si>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</si>
  <si>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</si>
  <si>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</si>
  <si>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</si>
  <si>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</si>
  <si>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</si>
  <si>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</si>
  <si>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</si>
  <si>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</si>
  <si>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</si>
  <si>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</si>
  <si>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</si>
  <si>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</si>
  <si>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</si>
  <si>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</si>
  <si>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</si>
  <si>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</si>
  <si>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</si>
  <si>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</si>
  <si>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</si>
  <si>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</si>
  <si>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</si>
  <si>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</si>
  <si>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</si>
  <si>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</si>
  <si>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</si>
  <si>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</si>
  <si>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</si>
  <si>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</si>
  <si>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</si>
  <si>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</si>
  <si>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</si>
  <si>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</si>
  <si>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</si>
  <si>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</si>
  <si>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</si>
  <si>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</si>
  <si>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</si>
  <si>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</si>
  <si>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</si>
  <si>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</si>
  <si>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</si>
  <si>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</si>
  <si>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</si>
  <si>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</si>
  <si>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</si>
  <si>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</si>
  <si>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</si>
  <si>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</si>
  <si>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</si>
  <si>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</si>
  <si>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</si>
  <si>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</si>
  <si>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</si>
  <si>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</si>
  <si>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</si>
  <si>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</si>
  <si>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</si>
  <si>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</si>
  <si>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</si>
  <si>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</si>
  <si>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</si>
  <si>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</si>
  <si>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</si>
  <si>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</si>
  <si>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</si>
  <si>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</si>
  <si>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</si>
  <si>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</si>
  <si>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</si>
  <si>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</si>
  <si>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</si>
  <si>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</si>
  <si>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</si>
  <si>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</si>
  <si>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</si>
  <si>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</si>
  <si>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</si>
  <si>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</si>
  <si>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</si>
  <si>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</si>
  <si>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</si>
  <si>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</si>
  <si>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</si>
  <si>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</si>
  <si>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</si>
  <si>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</si>
  <si>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</si>
  <si>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</si>
  <si>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</si>
  <si>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</si>
  <si>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</si>
  <si>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</si>
  <si>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</si>
  <si>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</si>
  <si>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</si>
  <si>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</si>
  <si>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</si>
  <si>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</si>
  <si>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</si>
  <si>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</si>
  <si>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</si>
  <si>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</si>
  <si>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</si>
  <si>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</si>
  <si>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</si>
  <si>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</si>
  <si>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</si>
  <si>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</si>
  <si>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</si>
  <si>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</si>
  <si>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</si>
  <si>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</si>
  <si>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</si>
  <si>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</si>
  <si>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</si>
  <si>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</si>
  <si>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</si>
  <si>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</si>
  <si>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</si>
  <si>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</si>
  <si>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</si>
  <si>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</si>
  <si>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</si>
  <si>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</si>
  <si>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</si>
  <si>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</si>
  <si>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</si>
  <si>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</si>
  <si>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</si>
  <si>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</si>
  <si>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</si>
  <si>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</si>
  <si>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</si>
  <si>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</si>
  <si>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</si>
  <si>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</si>
  <si>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</si>
  <si>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</si>
  <si>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</si>
  <si>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</si>
  <si>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</si>
  <si>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</si>
  <si>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</si>
  <si>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</si>
  <si>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</si>
  <si>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</si>
  <si>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</si>
  <si>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</si>
  <si>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</si>
  <si>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</si>
  <si>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</si>
  <si>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</si>
  <si>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</si>
  <si>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</si>
  <si>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</si>
  <si>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</si>
  <si>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</si>
  <si>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</si>
  <si>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</si>
  <si>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</si>
  <si>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</si>
  <si>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</si>
  <si>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</si>
  <si>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</si>
  <si>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</si>
  <si>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</si>
  <si>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</si>
  <si>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</si>
  <si>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</si>
  <si>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</si>
  <si>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</si>
  <si>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</si>
  <si>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</si>
  <si>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</si>
  <si>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</si>
  <si>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</si>
  <si>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</si>
  <si>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</si>
  <si>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</si>
  <si>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</si>
  <si>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</si>
  <si>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</si>
  <si>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</si>
  <si>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</si>
  <si>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</si>
  <si>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</si>
  <si>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</si>
  <si>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</si>
  <si>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</si>
  <si>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</si>
  <si>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</si>
  <si>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</si>
  <si>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</si>
  <si>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</si>
  <si>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</si>
  <si>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</si>
  <si>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</si>
  <si>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</si>
  <si>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</si>
  <si>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</si>
  <si>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</si>
  <si>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</si>
  <si>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</si>
  <si>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</si>
  <si>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</si>
  <si>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</si>
  <si>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</si>
  <si>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</si>
  <si>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</si>
  <si>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</si>
  <si>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</si>
  <si>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</si>
  <si>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</si>
  <si>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</si>
  <si>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</si>
  <si>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</si>
  <si>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</si>
  <si>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</si>
  <si>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</si>
  <si>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</si>
  <si>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</si>
  <si>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</si>
  <si>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</si>
  <si>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</si>
  <si>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</si>
  <si>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</si>
  <si>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</si>
  <si>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</si>
  <si>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</si>
  <si>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</si>
  <si>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</si>
  <si>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</si>
  <si>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</si>
  <si>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</si>
  <si>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</si>
  <si>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</si>
  <si>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</si>
  <si>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</si>
  <si>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</si>
  <si>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</si>
  <si>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</si>
  <si>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</si>
  <si>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</si>
  <si>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</si>
  <si>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</si>
  <si>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</si>
  <si>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</si>
  <si>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</si>
  <si>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</si>
  <si>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</si>
  <si>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</si>
  <si>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</si>
  <si>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</si>
  <si>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</si>
  <si>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</si>
  <si>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</si>
  <si>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</si>
  <si>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</si>
  <si>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</si>
  <si>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</si>
  <si>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</si>
  <si>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</si>
  <si>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</si>
  <si>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</si>
  <si>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</si>
  <si>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</si>
  <si>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</si>
  <si>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</si>
  <si>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</si>
  <si>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</si>
  <si>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</si>
  <si>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</si>
  <si>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</si>
  <si>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</si>
  <si>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</si>
  <si>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</si>
  <si>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</si>
  <si>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</si>
  <si>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</si>
  <si>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</si>
  <si>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</si>
  <si>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</si>
  <si>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</si>
  <si>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</si>
  <si>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</si>
  <si>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</si>
  <si>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</si>
  <si>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</si>
  <si>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</si>
  <si>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</si>
  <si>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</si>
  <si>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</si>
  <si>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</si>
  <si>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</si>
  <si>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</si>
  <si>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</si>
  <si>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</si>
  <si>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</si>
  <si>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</si>
  <si>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</si>
  <si>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</si>
  <si>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</si>
  <si>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</si>
  <si>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</si>
  <si>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</si>
  <si>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</si>
  <si>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</si>
  <si>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</si>
  <si>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</si>
  <si>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</si>
  <si>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</si>
  <si>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</si>
  <si>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</si>
  <si>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</si>
  <si>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</si>
  <si>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</si>
  <si>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</si>
  <si>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</si>
  <si>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</si>
  <si>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</si>
  <si>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</si>
  <si>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</si>
  <si>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</si>
  <si>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</si>
  <si>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</si>
  <si>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</si>
  <si>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</si>
  <si>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</si>
  <si>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</si>
  <si>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</si>
  <si>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</si>
  <si>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</si>
  <si>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</si>
  <si>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</si>
  <si>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</si>
  <si>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</si>
  <si>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</si>
  <si>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</si>
  <si>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</si>
  <si>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</si>
  <si>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</si>
  <si>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</si>
  <si>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</si>
  <si>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</si>
  <si>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</si>
  <si>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</si>
  <si>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</si>
  <si>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</si>
  <si>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</si>
  <si>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</si>
  <si>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</si>
  <si>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</si>
  <si>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</si>
  <si>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</si>
  <si>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</si>
  <si>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</si>
  <si>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</si>
  <si>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</si>
  <si>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</si>
  <si>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</si>
  <si>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</si>
  <si>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</si>
  <si>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</si>
  <si>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</si>
  <si>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</si>
  <si>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</si>
  <si>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</si>
  <si>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</si>
  <si>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</si>
  <si>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</si>
  <si>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</si>
  <si>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</si>
  <si>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</si>
  <si>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</si>
  <si>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</si>
  <si>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</si>
  <si>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</si>
  <si>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</si>
  <si>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</si>
  <si>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</si>
  <si>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</si>
  <si>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</si>
  <si>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</si>
  <si>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</si>
  <si>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</si>
  <si>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</si>
  <si>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</si>
  <si>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</si>
  <si>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</si>
  <si>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</si>
  <si>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</si>
  <si>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</si>
  <si>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</si>
  <si>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</si>
  <si>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</si>
  <si>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</si>
  <si>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</si>
  <si>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</si>
  <si>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</si>
  <si>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</si>
  <si>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</si>
  <si>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</si>
  <si>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</si>
  <si>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</si>
  <si>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</si>
  <si>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</si>
  <si>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</si>
  <si>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</si>
  <si>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</si>
  <si>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</si>
  <si>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</si>
  <si>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</si>
  <si>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</si>
  <si>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</si>
  <si>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</si>
  <si>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</si>
  <si>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</si>
  <si>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</si>
  <si>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</si>
  <si>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</si>
  <si>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</si>
  <si>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</si>
  <si>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</si>
  <si>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</si>
  <si>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</si>
  <si>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</si>
  <si>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</si>
  <si>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</si>
  <si>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</si>
  <si>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</si>
  <si>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</si>
  <si>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</si>
  <si>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</si>
  <si>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</si>
  <si>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</si>
  <si>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</si>
  <si>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</si>
  <si>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</si>
  <si>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</si>
  <si>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</si>
  <si>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</si>
  <si>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</si>
  <si>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</si>
  <si>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</si>
  <si>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</si>
  <si>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</si>
  <si>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</si>
  <si>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</si>
  <si>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</si>
  <si>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</si>
  <si>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</si>
  <si>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</si>
  <si>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</si>
  <si>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</si>
  <si>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</si>
  <si>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</si>
  <si>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</si>
  <si>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</si>
  <si>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</si>
  <si>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</si>
  <si>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</si>
  <si>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</si>
  <si>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</si>
  <si>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</si>
  <si>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</si>
  <si>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</si>
  <si>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</si>
  <si>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</si>
  <si>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</si>
  <si>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</si>
  <si>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</si>
  <si>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</si>
  <si>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</si>
  <si>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</si>
  <si>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</si>
  <si>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</si>
  <si>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</si>
  <si>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</si>
  <si>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</si>
  <si>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</si>
  <si>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</si>
  <si>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</si>
  <si>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</si>
  <si>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</si>
  <si>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</si>
  <si>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</si>
  <si>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</si>
  <si>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</si>
  <si>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</si>
  <si>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</si>
  <si>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</si>
  <si>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</si>
  <si>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</si>
  <si>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</si>
  <si>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</si>
  <si>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</si>
  <si>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</si>
  <si>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</si>
  <si>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</si>
  <si>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</si>
  <si>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</si>
  <si>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</si>
  <si>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</si>
  <si>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</si>
  <si>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</si>
  <si>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</si>
  <si>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</si>
  <si>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</si>
  <si>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</si>
  <si>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</si>
  <si>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</si>
  <si>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</si>
  <si>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</si>
  <si>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</si>
  <si>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</si>
  <si>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</si>
  <si>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</si>
  <si>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</si>
  <si>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</si>
  <si>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</si>
  <si>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</si>
  <si>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</si>
  <si>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</si>
  <si>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</si>
  <si>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</si>
  <si>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</si>
  <si>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</si>
  <si>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</si>
  <si>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</si>
  <si>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</si>
  <si>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</si>
  <si>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</si>
  <si>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</si>
  <si>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</si>
  <si>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</si>
  <si>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</si>
  <si>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</si>
  <si>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</si>
  <si>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</si>
  <si>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</si>
  <si>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</si>
  <si>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</si>
  <si>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</si>
  <si>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</si>
  <si>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</si>
  <si>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</si>
  <si>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</si>
  <si>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</si>
  <si>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</si>
  <si>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</si>
  <si>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</si>
  <si>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</si>
  <si>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</si>
  <si>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</si>
  <si>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</si>
  <si>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</si>
  <si>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</si>
  <si>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</si>
  <si>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</si>
  <si>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</si>
  <si>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</si>
  <si>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</si>
  <si>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</si>
  <si>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</si>
  <si>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</si>
  <si>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</si>
  <si>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</si>
  <si>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</si>
  <si>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</si>
  <si>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</si>
  <si>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</si>
  <si>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</si>
  <si>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</si>
  <si>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</si>
  <si>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</si>
  <si>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</si>
  <si>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</si>
  <si>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</si>
  <si>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</si>
  <si>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</si>
  <si>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</si>
  <si>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</si>
  <si>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</si>
  <si>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</si>
  <si>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</si>
  <si>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</si>
  <si>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</si>
  <si>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</si>
  <si>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</si>
  <si>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</si>
  <si>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</si>
  <si>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</si>
  <si>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</si>
  <si>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</si>
  <si>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</si>
  <si>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</si>
  <si>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</si>
  <si>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</si>
  <si>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</si>
  <si>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</si>
  <si>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</si>
  <si>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</si>
  <si>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</si>
  <si>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</si>
  <si>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</si>
  <si>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</si>
  <si>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</si>
  <si>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</si>
  <si>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</si>
  <si>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</si>
  <si>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</si>
  <si>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</si>
  <si>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</si>
  <si>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</si>
  <si>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</si>
  <si>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</si>
  <si>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</si>
  <si>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</si>
  <si>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</si>
  <si>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</si>
  <si>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</si>
  <si>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</si>
  <si>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</si>
  <si>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</si>
  <si>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</si>
  <si>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</si>
  <si>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</si>
  <si>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</si>
  <si>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</si>
  <si>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</si>
  <si>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</si>
  <si>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</si>
  <si>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</si>
  <si>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</si>
  <si>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</si>
  <si>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</si>
  <si>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</si>
  <si>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</si>
  <si>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</si>
  <si>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</si>
  <si>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</si>
  <si>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</si>
  <si>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</si>
  <si>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</si>
  <si>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</si>
  <si>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</si>
  <si>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</si>
  <si>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</si>
  <si>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</si>
  <si>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</si>
  <si>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</si>
  <si>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</si>
  <si>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</si>
  <si>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</si>
  <si>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</si>
  <si>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</si>
  <si>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</si>
  <si>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</si>
  <si>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</si>
  <si>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</si>
  <si>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</si>
  <si>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</si>
  <si>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</si>
  <si>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</si>
  <si>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</si>
  <si>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</si>
  <si>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</si>
  <si>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</si>
  <si>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</si>
  <si>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</si>
  <si>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</si>
  <si>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</si>
  <si>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</si>
  <si>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</si>
  <si>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</si>
  <si>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</si>
  <si>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</si>
  <si>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</si>
  <si>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</si>
  <si>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</si>
  <si>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</si>
  <si>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</si>
  <si>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</si>
  <si>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</si>
  <si>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</si>
  <si>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</si>
  <si>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</si>
  <si>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</si>
  <si>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</si>
  <si>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</si>
  <si>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</si>
  <si>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</si>
  <si>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</si>
  <si>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</si>
  <si>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</si>
  <si>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</si>
  <si>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</si>
  <si>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</si>
  <si>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</si>
  <si>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</si>
  <si>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</si>
  <si>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</si>
  <si>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</si>
  <si>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</si>
  <si>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</si>
  <si>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</si>
  <si>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</si>
  <si>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</si>
  <si>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</si>
  <si>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</si>
  <si>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</si>
  <si>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</si>
  <si>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</si>
  <si>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</si>
  <si>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</si>
  <si>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</si>
  <si>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</si>
  <si>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</si>
  <si>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</si>
  <si>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</si>
  <si>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</si>
  <si>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</si>
  <si>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</si>
  <si>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</si>
  <si>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</si>
  <si>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</si>
  <si>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</si>
  <si>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</si>
  <si>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</si>
  <si>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</si>
  <si>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</si>
  <si>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</si>
  <si>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</si>
  <si>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</si>
  <si>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</si>
  <si>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</si>
  <si>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</si>
  <si>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</si>
  <si>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</si>
  <si>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</si>
  <si>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</si>
  <si>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</si>
  <si>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</si>
  <si>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</si>
  <si>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</si>
  <si>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</si>
  <si>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</si>
  <si>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</si>
  <si>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</si>
  <si>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</si>
  <si>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</si>
  <si>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</si>
  <si>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</si>
  <si>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</si>
  <si>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</si>
  <si>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</si>
  <si>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</si>
  <si>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</si>
  <si>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</si>
  <si>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</si>
  <si>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</si>
  <si>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</si>
  <si>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</si>
  <si>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</si>
  <si>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</si>
  <si>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</si>
  <si>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</si>
  <si>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</si>
  <si>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</si>
  <si>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</si>
  <si>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</si>
  <si>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</si>
  <si>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</si>
  <si>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</si>
  <si>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</si>
  <si>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</si>
  <si>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</si>
  <si>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</si>
  <si>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</si>
  <si>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</si>
  <si>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</si>
  <si>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</si>
  <si>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</si>
  <si>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</si>
  <si>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</si>
  <si>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</si>
  <si>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</si>
  <si>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</si>
  <si>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</si>
  <si>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</si>
  <si>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</si>
  <si>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</si>
  <si>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</si>
  <si>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</si>
  <si>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</si>
  <si>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</si>
  <si>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</si>
  <si>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</si>
  <si>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</si>
  <si>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</si>
  <si>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</si>
  <si>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</si>
  <si>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</si>
  <si>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</si>
  <si>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</si>
  <si>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</si>
  <si>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</si>
  <si>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</si>
  <si>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</si>
  <si>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</si>
  <si>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</si>
  <si>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</si>
  <si>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</si>
  <si>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</si>
  <si>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</si>
  <si>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</si>
  <si>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</si>
  <si>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</si>
  <si>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</si>
  <si>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</si>
  <si>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</si>
  <si>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</si>
  <si>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</si>
  <si>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</si>
  <si>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</si>
  <si>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</si>
  <si>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</si>
  <si>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</si>
  <si>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</si>
  <si>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</si>
  <si>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</si>
  <si>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</si>
  <si>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</si>
  <si>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</si>
  <si>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</si>
  <si>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</si>
  <si>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</si>
  <si>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</si>
  <si>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</si>
  <si>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</si>
  <si>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</si>
  <si>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</si>
  <si>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</si>
  <si>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</si>
  <si>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</si>
  <si>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</si>
  <si>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</si>
  <si>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</si>
  <si>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</si>
  <si>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</si>
  <si>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</si>
  <si>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</si>
  <si>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</si>
  <si>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</si>
  <si>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</si>
  <si>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</si>
  <si>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</si>
  <si>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</si>
  <si>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</si>
  <si>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</si>
  <si>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</si>
  <si>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</si>
  <si>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</si>
  <si>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</si>
  <si>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</si>
  <si>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</si>
  <si>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</si>
  <si>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</si>
  <si>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</si>
  <si>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</si>
  <si>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</si>
  <si>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</si>
  <si>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</si>
  <si>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</si>
  <si>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</si>
  <si>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</si>
  <si>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</si>
  <si>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</si>
  <si>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</si>
  <si>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</si>
  <si>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</si>
  <si>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</si>
  <si>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</si>
  <si>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</si>
  <si>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</si>
  <si>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</si>
  <si>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</si>
  <si>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</si>
  <si>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</si>
  <si>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</si>
  <si>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</si>
  <si>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</si>
  <si>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</si>
  <si>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</si>
  <si>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</si>
  <si>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</si>
  <si>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</si>
  <si>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</si>
  <si>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</si>
  <si>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</si>
  <si>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</si>
  <si>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</si>
  <si>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</si>
  <si>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</si>
  <si>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</si>
  <si>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</si>
  <si>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</si>
  <si>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</si>
  <si>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</si>
  <si>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</si>
  <si>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</si>
  <si>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</si>
  <si>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</si>
  <si>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</si>
  <si>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</si>
  <si>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</si>
  <si>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</si>
  <si>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</si>
  <si>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</si>
  <si>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</si>
  <si>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</si>
  <si>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</si>
  <si>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</si>
  <si>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</si>
  <si>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</si>
  <si>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</si>
  <si>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</si>
  <si>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</si>
  <si>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</si>
  <si>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</si>
  <si>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</si>
  <si>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</si>
  <si>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</si>
  <si>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</si>
  <si>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</si>
  <si>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</si>
  <si>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</si>
  <si>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</si>
  <si>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</si>
  <si>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</si>
  <si>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</si>
  <si>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</si>
  <si>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</si>
  <si>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</si>
  <si>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</si>
  <si>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</si>
  <si>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</si>
  <si>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</si>
  <si>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</si>
  <si>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</si>
  <si>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</si>
  <si>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</si>
  <si>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</si>
  <si>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</si>
  <si>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</si>
  <si>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</si>
  <si>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</si>
  <si>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</si>
  <si>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</si>
  <si>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</si>
  <si>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</si>
  <si>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</si>
  <si>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</si>
  <si>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</si>
  <si>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</si>
  <si>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</si>
  <si>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</si>
  <si>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</si>
  <si>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</si>
  <si>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</si>
  <si>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</si>
  <si>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</si>
  <si>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</si>
  <si>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</si>
  <si>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</si>
  <si>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</si>
  <si>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</si>
  <si>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</si>
  <si>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</si>
  <si>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</si>
  <si>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</si>
  <si>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</si>
  <si>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</si>
  <si>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</si>
  <si>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</si>
  <si>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</si>
  <si>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</si>
  <si>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</si>
  <si>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</si>
  <si>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</si>
  <si>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</si>
  <si>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</si>
  <si>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</si>
  <si>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</si>
  <si>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</si>
  <si>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</si>
  <si>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</si>
  <si>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</si>
  <si>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</si>
  <si>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</si>
  <si>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</si>
  <si>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</si>
  <si>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</si>
  <si>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</si>
  <si>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</si>
  <si>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</si>
  <si>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</si>
  <si>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</si>
  <si>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</si>
  <si>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</si>
  <si>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</si>
  <si>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</si>
  <si>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</si>
  <si>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</si>
  <si>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</si>
  <si>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</si>
  <si>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</si>
  <si>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</si>
  <si>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</si>
  <si>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</si>
  <si>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</si>
  <si>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</si>
  <si>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</si>
  <si>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</si>
  <si>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</si>
  <si>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</si>
  <si>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</si>
  <si>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</si>
  <si>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</si>
  <si>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</si>
  <si>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</si>
  <si>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</si>
  <si>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</si>
  <si>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</si>
  <si>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</si>
  <si>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</si>
  <si>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</si>
  <si>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</si>
  <si>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</si>
  <si>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</si>
  <si>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</si>
  <si>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</si>
  <si>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</si>
  <si>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</si>
  <si>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</si>
  <si>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</si>
  <si>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</si>
  <si>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</si>
  <si>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</si>
  <si>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</si>
  <si>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</si>
  <si>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</si>
  <si>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</si>
  <si>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</si>
  <si>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</si>
  <si>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</si>
  <si>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</si>
  <si>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</si>
  <si>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</si>
  <si>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</si>
  <si>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</si>
  <si>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</si>
  <si>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</si>
  <si>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</si>
  <si>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</si>
  <si>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</si>
  <si>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</si>
  <si>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</si>
  <si>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</si>
  <si>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</si>
  <si>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</si>
  <si>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</si>
  <si>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</si>
  <si>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</si>
  <si>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</si>
  <si>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</si>
  <si>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</si>
  <si>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</si>
  <si>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</si>
  <si>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</si>
  <si>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</si>
  <si>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</si>
  <si>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</si>
  <si>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</si>
  <si>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</si>
  <si>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</si>
  <si>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</si>
  <si>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</si>
  <si>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</si>
  <si>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</si>
  <si>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</si>
  <si>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</si>
  <si>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</si>
  <si>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</si>
  <si>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</si>
  <si>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</si>
  <si>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</si>
  <si>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</si>
  <si>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</si>
  <si>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</si>
  <si>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</si>
  <si>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</si>
  <si>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</si>
  <si>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</si>
  <si>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</si>
  <si>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</si>
  <si>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</si>
  <si>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</si>
  <si>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</si>
  <si>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</si>
  <si>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</si>
  <si>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</si>
  <si>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</si>
  <si>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</si>
  <si>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</si>
  <si>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</si>
  <si>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</si>
  <si>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</si>
  <si>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</si>
  <si>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</si>
  <si>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</si>
  <si>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</si>
  <si>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</si>
  <si>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</si>
  <si>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</si>
  <si>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</si>
  <si>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</si>
  <si>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</si>
  <si>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</si>
  <si>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</si>
  <si>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</si>
  <si>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</si>
  <si>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</si>
  <si>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</si>
  <si>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</si>
  <si>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</si>
  <si>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</si>
  <si>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</si>
  <si>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</si>
  <si>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</si>
  <si>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</si>
  <si>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</si>
  <si>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</si>
  <si>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</si>
  <si>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</si>
  <si>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</si>
  <si>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</si>
  <si>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</si>
  <si>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</si>
  <si>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</si>
  <si>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</si>
  <si>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</si>
  <si>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</si>
  <si>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</si>
  <si>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</si>
  <si>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</si>
  <si>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</si>
  <si>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</si>
  <si>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</si>
  <si>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</si>
  <si>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</si>
  <si>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</si>
  <si>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</si>
  <si>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</si>
  <si>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</si>
  <si>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</si>
  <si>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</si>
  <si>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</si>
  <si>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</si>
  <si>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</si>
  <si>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</si>
  <si>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</si>
  <si>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</si>
  <si>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</si>
  <si>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</si>
  <si>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</si>
  <si>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</si>
  <si>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</si>
  <si>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</si>
  <si>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</si>
  <si>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</si>
  <si>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</si>
  <si>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</si>
  <si>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</si>
  <si>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</si>
  <si>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</si>
  <si>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</si>
  <si>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</si>
  <si>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</si>
  <si>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</si>
  <si>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</si>
  <si>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</si>
  <si>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</si>
  <si>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</si>
  <si>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</si>
  <si>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</si>
  <si>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</si>
  <si>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</si>
  <si>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</si>
  <si>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</si>
  <si>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</si>
  <si>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</si>
  <si>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</si>
  <si>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</si>
  <si>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</si>
  <si>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</si>
  <si>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</si>
  <si>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</si>
  <si>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</si>
  <si>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</si>
  <si>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</si>
  <si>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</si>
  <si>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</si>
  <si>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</si>
  <si>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</si>
  <si>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</si>
  <si>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</si>
  <si>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</si>
  <si>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</si>
  <si>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</si>
  <si>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</si>
  <si>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</si>
  <si>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</si>
  <si>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</si>
  <si>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</si>
  <si>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</si>
  <si>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</si>
  <si>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</si>
  <si>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</si>
  <si>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</si>
  <si>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</si>
  <si>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</si>
  <si>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</si>
  <si>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</si>
  <si>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</si>
  <si>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</si>
  <si>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</si>
  <si>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</si>
  <si>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</si>
  <si>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</si>
  <si>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</si>
  <si>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</si>
  <si>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</si>
  <si>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</si>
  <si>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</si>
  <si>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</si>
  <si>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</si>
  <si>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</si>
  <si>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</si>
  <si>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</si>
  <si>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</si>
  <si>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</si>
  <si>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</si>
  <si>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</si>
  <si>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</si>
  <si>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</si>
  <si>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</si>
  <si>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</si>
  <si>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</si>
  <si>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</si>
  <si>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</si>
  <si>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</si>
  <si>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</si>
  <si>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</si>
  <si>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</si>
  <si>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</si>
  <si>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</si>
  <si>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</si>
  <si>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</si>
  <si>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</si>
  <si>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</si>
  <si>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</si>
  <si>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</si>
  <si>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</si>
  <si>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</si>
  <si>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</si>
  <si>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</si>
  <si>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</si>
  <si>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</si>
  <si>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</si>
  <si>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</si>
  <si>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</si>
  <si>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</si>
  <si>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</si>
  <si>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</si>
  <si>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</si>
  <si>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</si>
  <si>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</si>
  <si>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</si>
  <si>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</si>
  <si>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</si>
  <si>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</si>
  <si>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</si>
  <si>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</si>
  <si>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</si>
  <si>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</si>
  <si>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</si>
  <si>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</si>
  <si>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</si>
  <si>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</si>
  <si>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</si>
  <si>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</si>
  <si>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</si>
  <si>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</si>
  <si>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</si>
  <si>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</si>
  <si>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</si>
  <si>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</si>
  <si>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</si>
  <si>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</si>
  <si>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</si>
  <si>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</si>
  <si>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</si>
  <si>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</si>
  <si>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</si>
  <si>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</si>
  <si>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</si>
  <si>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</si>
  <si>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</si>
  <si>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</si>
  <si>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</si>
  <si>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</si>
  <si>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</si>
  <si>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</si>
  <si>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</si>
  <si>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</si>
  <si>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</si>
  <si>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</si>
  <si>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</si>
  <si>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</si>
  <si>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</si>
  <si>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</si>
  <si>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</si>
  <si>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</si>
  <si>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</si>
  <si>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</si>
  <si>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</si>
  <si>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</si>
  <si>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</si>
  <si>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</si>
  <si>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</si>
  <si>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</si>
  <si>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</si>
  <si>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</si>
  <si>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</si>
  <si>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</si>
  <si>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</si>
  <si>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</si>
  <si>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</si>
  <si>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</si>
  <si>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</si>
  <si>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</si>
  <si>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</si>
  <si>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</si>
  <si>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</si>
  <si>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</si>
  <si>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</si>
  <si>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</si>
  <si>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</si>
  <si>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</si>
  <si>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</si>
  <si>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</si>
  <si>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</si>
  <si>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</si>
  <si>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</si>
  <si>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</si>
  <si>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</si>
  <si>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</si>
  <si>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</si>
  <si>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</si>
  <si>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</si>
  <si>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</si>
  <si>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</si>
  <si>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</si>
  <si>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</si>
  <si>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</si>
  <si>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</si>
  <si>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</si>
  <si>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</si>
  <si>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</si>
  <si>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</si>
  <si>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</si>
  <si>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</si>
  <si>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</si>
  <si>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</si>
  <si>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</si>
  <si>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</si>
  <si>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</si>
  <si>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</si>
  <si>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</si>
  <si>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</si>
  <si>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</si>
  <si>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</si>
  <si>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</si>
  <si>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</si>
  <si>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</si>
  <si>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</si>
  <si>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</si>
  <si>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</si>
  <si>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</si>
  <si>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</si>
  <si>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</si>
  <si>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</si>
  <si>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</si>
  <si>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</si>
  <si>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</si>
  <si>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</si>
  <si>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</si>
  <si>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</si>
  <si>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</si>
  <si>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</si>
  <si>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</si>
  <si>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</si>
  <si>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</si>
  <si>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</si>
  <si>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</si>
  <si>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</si>
  <si>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</si>
  <si>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</si>
  <si>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</si>
  <si>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</si>
  <si>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</si>
  <si>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</si>
  <si>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</si>
  <si>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</si>
  <si>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</si>
  <si>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</si>
  <si>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</si>
  <si>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</si>
  <si>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</si>
  <si>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</si>
  <si>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</si>
  <si>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</si>
  <si>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</si>
  <si>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</si>
  <si>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</si>
  <si>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</si>
  <si>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</si>
  <si>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</si>
  <si>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</si>
  <si>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</si>
  <si>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</si>
  <si>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</si>
  <si>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</si>
  <si>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</si>
  <si>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</si>
  <si>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</si>
  <si>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</si>
  <si>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</si>
  <si>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</si>
  <si>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</si>
  <si>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</si>
  <si>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</si>
  <si>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</si>
  <si>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</si>
  <si>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</si>
  <si>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</si>
  <si>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</si>
  <si>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</si>
  <si>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</si>
  <si>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</si>
  <si>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</si>
  <si>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</si>
  <si>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</si>
  <si>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</si>
  <si>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</si>
  <si>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</si>
  <si>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</si>
  <si>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</si>
  <si>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</si>
  <si>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</si>
  <si>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</si>
  <si>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</si>
  <si>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</si>
  <si>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</si>
  <si>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</si>
  <si>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</si>
  <si>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</si>
  <si>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</si>
  <si>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</si>
  <si>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</si>
  <si>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</si>
  <si>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</si>
  <si>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</si>
  <si>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</si>
  <si>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</si>
  <si>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</si>
  <si>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</si>
  <si>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</si>
  <si>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</si>
  <si>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</si>
  <si>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</si>
  <si>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</si>
  <si>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</si>
  <si>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</si>
  <si>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</si>
  <si>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</si>
  <si>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</si>
  <si>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</si>
  <si>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</si>
  <si>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</si>
  <si>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</si>
  <si>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</si>
  <si>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</si>
  <si>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</si>
  <si>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</si>
  <si>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</si>
  <si>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</si>
  <si>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</si>
  <si>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</si>
  <si>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</si>
  <si>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</si>
  <si>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</si>
  <si>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</si>
  <si>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</si>
  <si>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</si>
  <si>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</si>
  <si>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</si>
  <si>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</si>
  <si>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</si>
  <si>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</si>
  <si>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</si>
  <si>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</si>
  <si>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</si>
  <si>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</si>
  <si>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</si>
  <si>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</si>
  <si>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</si>
  <si>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</si>
  <si>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</si>
  <si>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</si>
  <si>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</si>
  <si>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</si>
  <si>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</si>
  <si>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</si>
  <si>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</si>
  <si>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</si>
  <si>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</si>
  <si>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</si>
  <si>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</si>
  <si>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</si>
  <si>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</si>
  <si>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</si>
  <si>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</si>
  <si>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</si>
  <si>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</si>
  <si>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</si>
  <si>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</si>
  <si>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</si>
  <si>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</si>
  <si>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</si>
  <si>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</si>
  <si>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</si>
  <si>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</si>
  <si>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</si>
  <si>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</si>
  <si>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</si>
  <si>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</si>
  <si>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</si>
  <si>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</si>
  <si>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</si>
  <si>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</si>
  <si>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</si>
  <si>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</si>
  <si>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</si>
  <si>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</si>
  <si>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</si>
  <si>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</si>
  <si>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</si>
  <si>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</si>
  <si>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</si>
  <si>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</si>
  <si>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</si>
  <si>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</si>
  <si>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</si>
  <si>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</si>
  <si>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</si>
  <si>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</si>
  <si>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</si>
  <si>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</si>
  <si>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</si>
  <si>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</si>
  <si>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</si>
  <si>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</si>
  <si>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</si>
  <si>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</si>
  <si>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</si>
  <si>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</si>
  <si>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</si>
  <si>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</si>
  <si>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</si>
  <si>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</si>
  <si>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</si>
  <si>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</si>
  <si>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</si>
  <si>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</si>
  <si>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</si>
  <si>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</si>
  <si>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</si>
  <si>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</si>
  <si>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</si>
  <si>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</si>
  <si>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</si>
  <si>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</si>
  <si>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</si>
  <si>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</si>
  <si>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</si>
  <si>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</si>
  <si>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</si>
  <si>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</si>
  <si>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</si>
  <si>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</si>
  <si>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</si>
  <si>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</si>
  <si>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</si>
  <si>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</si>
  <si>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</si>
  <si>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</si>
  <si>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</si>
  <si>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</si>
  <si>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</si>
  <si>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</si>
  <si>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</si>
  <si>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</si>
  <si>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</si>
  <si>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</si>
  <si>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</si>
  <si>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</si>
  <si>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</si>
  <si>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</si>
  <si>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</si>
  <si>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</si>
  <si>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</si>
  <si>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</si>
  <si>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</si>
  <si>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</si>
  <si>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</si>
  <si>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</si>
  <si>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</si>
  <si>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</si>
  <si>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</si>
  <si>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</si>
  <si>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</si>
  <si>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</si>
  <si>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</si>
  <si>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</si>
  <si>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</si>
  <si>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</si>
  <si>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</si>
  <si>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</si>
  <si>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</si>
  <si>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</si>
  <si>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</si>
  <si>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</si>
  <si>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</si>
  <si>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</si>
  <si>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</si>
  <si>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</si>
  <si>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</si>
  <si>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</si>
  <si>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</si>
  <si>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</si>
  <si>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</si>
  <si>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</si>
  <si>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</si>
  <si>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</si>
  <si>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</si>
  <si>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</si>
  <si>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</si>
  <si>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</si>
  <si>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</si>
  <si>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</si>
  <si>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</si>
  <si>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</si>
  <si>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</si>
  <si>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</si>
  <si>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</si>
  <si>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</si>
  <si>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</si>
  <si>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</si>
  <si>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</si>
  <si>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</si>
  <si>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</si>
  <si>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</si>
  <si>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</si>
  <si>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</si>
  <si>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</si>
  <si>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</si>
  <si>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</si>
  <si>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</si>
  <si>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</si>
  <si>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</si>
  <si>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</si>
  <si>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</si>
  <si>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</si>
  <si>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</si>
  <si>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</si>
  <si>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</si>
  <si>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</si>
  <si>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</si>
  <si>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</si>
  <si>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</si>
  <si>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</si>
  <si>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</si>
  <si>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</si>
  <si>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</si>
  <si>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</si>
  <si>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</si>
  <si>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</si>
  <si>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</si>
  <si>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</si>
  <si>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</si>
  <si>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</si>
  <si>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</si>
  <si>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</si>
  <si>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</si>
  <si>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</si>
  <si>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</si>
  <si>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</si>
  <si>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</si>
  <si>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</si>
  <si>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</si>
  <si>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</si>
  <si>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</si>
  <si>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</si>
  <si>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</si>
  <si>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</si>
  <si>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</si>
  <si>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</si>
  <si>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</si>
  <si>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</si>
  <si>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</si>
  <si>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</si>
  <si>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</si>
  <si>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</si>
  <si>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</si>
  <si>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</si>
  <si>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</si>
  <si>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</si>
  <si>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</si>
  <si>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</si>
  <si>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</si>
  <si>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</si>
  <si>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</si>
  <si>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</si>
  <si>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</si>
  <si>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</si>
  <si>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</si>
  <si>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</si>
  <si>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</si>
  <si>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</si>
  <si>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</si>
  <si>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</si>
  <si>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</si>
  <si>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</si>
  <si>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</si>
  <si>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</si>
  <si>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</si>
  <si>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</si>
  <si>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</si>
  <si>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</si>
  <si>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</si>
  <si>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</si>
  <si>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</si>
  <si>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</si>
  <si>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</si>
  <si>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</si>
  <si>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</si>
  <si>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</si>
  <si>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</si>
  <si>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</si>
  <si>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</si>
  <si>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</si>
  <si>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</si>
  <si>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</si>
  <si>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</si>
  <si>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</si>
  <si>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</si>
  <si>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</si>
  <si>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</si>
  <si>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</si>
  <si>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</si>
  <si>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</si>
  <si>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</si>
  <si>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</si>
  <si>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</si>
  <si>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</si>
  <si>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</si>
  <si>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</si>
  <si>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</si>
  <si>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</si>
  <si>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</si>
  <si>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</si>
  <si>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</si>
  <si>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</si>
  <si>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</si>
  <si>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</si>
  <si>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</si>
  <si>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</si>
  <si>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</si>
  <si>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</si>
  <si>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</si>
  <si>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</si>
  <si>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</si>
  <si>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</si>
  <si>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</si>
  <si>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</si>
  <si>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</si>
  <si>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</si>
  <si>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</si>
  <si>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</si>
  <si>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</si>
  <si>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</si>
  <si>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</si>
  <si>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</si>
  <si>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</si>
  <si>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</si>
  <si>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</si>
  <si>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</si>
  <si>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</si>
  <si>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</si>
  <si>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</si>
  <si>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</si>
  <si>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</si>
  <si>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</si>
  <si>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</si>
  <si>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</si>
  <si>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</si>
  <si>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</si>
  <si>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</si>
  <si>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</si>
  <si>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</si>
  <si>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</si>
  <si>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</si>
  <si>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</si>
  <si>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</si>
  <si>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</si>
  <si>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</si>
  <si>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</si>
  <si>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</si>
  <si>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</si>
  <si>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</si>
  <si>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</si>
  <si>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</si>
  <si>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</si>
  <si>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</si>
  <si>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</si>
  <si>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</si>
  <si>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</si>
  <si>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</si>
  <si>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</si>
  <si>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</si>
  <si>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</si>
  <si>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</si>
  <si>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</si>
  <si>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</si>
  <si>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</si>
  <si>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</si>
  <si>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</si>
  <si>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</si>
  <si>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</si>
  <si>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</si>
  <si>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</si>
  <si>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</si>
  <si>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</si>
  <si>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</si>
  <si>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</si>
  <si>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</si>
  <si>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</si>
  <si>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</si>
  <si>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</si>
  <si>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</si>
  <si>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</si>
  <si>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</si>
  <si>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</si>
  <si>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</si>
  <si>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</si>
  <si>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</si>
  <si>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</si>
  <si>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</si>
  <si>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</si>
  <si>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</si>
  <si>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</si>
  <si>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</si>
  <si>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</si>
  <si>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</si>
  <si>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</si>
  <si>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</si>
  <si>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</si>
  <si>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</si>
  <si>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</si>
  <si>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</si>
  <si>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</si>
  <si>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</si>
  <si>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</si>
  <si>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</si>
  <si>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</si>
  <si>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</si>
  <si>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</si>
  <si>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</si>
  <si>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</si>
  <si>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</si>
  <si>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</si>
  <si>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</si>
  <si>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</si>
  <si>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</si>
  <si>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</si>
  <si>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</si>
  <si>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</si>
  <si>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</si>
  <si>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</si>
  <si>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</si>
  <si>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</si>
  <si>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</si>
  <si>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</si>
  <si>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</si>
  <si>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</si>
  <si>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</si>
  <si>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</si>
  <si>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</si>
  <si>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</si>
  <si>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</si>
  <si>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</si>
  <si>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</si>
  <si>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</si>
  <si>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</si>
  <si>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</si>
  <si>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</si>
  <si>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</si>
  <si>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</si>
  <si>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</si>
  <si>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</si>
  <si>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</si>
  <si>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</si>
  <si>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</si>
  <si>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</si>
  <si>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</si>
  <si>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</si>
  <si>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</si>
  <si>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</si>
  <si>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</si>
  <si>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</si>
  <si>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</si>
  <si>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</si>
  <si>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</si>
  <si>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</si>
  <si>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</si>
  <si>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</si>
  <si>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</si>
  <si>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</si>
  <si>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</si>
  <si>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</si>
  <si>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</si>
  <si>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</si>
  <si>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</si>
  <si>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</si>
  <si>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</si>
  <si>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</si>
  <si>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</si>
  <si>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</si>
  <si>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</si>
  <si>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</si>
  <si>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</si>
  <si>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</si>
  <si>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</si>
  <si>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</si>
  <si>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</si>
  <si>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</si>
  <si>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</si>
  <si>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</si>
  <si>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</si>
  <si>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</si>
  <si>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</si>
  <si>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</si>
  <si>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</si>
  <si>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</si>
  <si>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</si>
  <si>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</si>
  <si>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</si>
  <si>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</si>
  <si>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</si>
  <si>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</si>
  <si>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</si>
  <si>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</si>
  <si>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</si>
  <si>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</si>
  <si>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</si>
  <si>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</si>
  <si>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</si>
  <si>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</si>
  <si>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</si>
  <si>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</si>
  <si>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</si>
  <si>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</si>
  <si>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</si>
  <si>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</si>
  <si>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</si>
  <si>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</si>
  <si>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</si>
  <si>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</si>
  <si>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</si>
  <si>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</si>
  <si>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</si>
  <si>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</si>
  <si>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</si>
  <si>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</si>
  <si>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</si>
  <si>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</si>
  <si>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</si>
  <si>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</si>
  <si>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</si>
  <si>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</si>
  <si>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</si>
  <si>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</si>
  <si>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</si>
  <si>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</si>
  <si>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</si>
  <si>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</si>
  <si>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</si>
  <si>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</si>
  <si>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</si>
  <si>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</si>
  <si>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</si>
  <si>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</si>
  <si>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</si>
  <si>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</si>
  <si>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</si>
  <si>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</si>
  <si>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</si>
  <si>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</si>
  <si>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</si>
  <si>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</si>
  <si>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</si>
  <si>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</si>
  <si>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</si>
  <si>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</si>
  <si>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</si>
  <si>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</si>
  <si>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</si>
  <si>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</si>
  <si>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</si>
  <si>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</si>
  <si>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</si>
  <si>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</si>
  <si>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</si>
  <si>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</si>
  <si>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</si>
  <si>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</si>
  <si>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</si>
  <si>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</si>
  <si>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</si>
  <si>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</si>
  <si>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</si>
  <si>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</si>
  <si>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</si>
  <si>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</si>
  <si>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</si>
  <si>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</si>
  <si>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</si>
  <si>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</si>
  <si>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</si>
  <si>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</si>
  <si>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</si>
  <si>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</si>
  <si>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</si>
  <si>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</si>
  <si>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</si>
  <si>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</si>
  <si>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</si>
  <si>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</si>
  <si>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</si>
  <si>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</si>
  <si>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</si>
  <si>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</si>
  <si>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</si>
  <si>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</si>
  <si>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</si>
  <si>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</si>
  <si>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</si>
  <si>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</si>
  <si>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</si>
  <si>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</si>
  <si>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</si>
  <si>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</si>
  <si>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</si>
  <si>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</si>
  <si>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</si>
  <si>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</si>
  <si>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</si>
  <si>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</si>
  <si>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</si>
  <si>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</si>
  <si>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</si>
  <si>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</si>
  <si>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</si>
  <si>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</si>
  <si>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</si>
  <si>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</si>
  <si>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</si>
  <si>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</si>
  <si>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</si>
  <si>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</si>
  <si>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</si>
  <si>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</si>
  <si>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</si>
  <si>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</si>
  <si>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</si>
  <si>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</si>
  <si>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</si>
  <si>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</si>
  <si>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</si>
  <si>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</si>
  <si>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</si>
  <si>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</si>
  <si>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</si>
  <si>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</si>
  <si>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</si>
  <si>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</si>
  <si>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</si>
  <si>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</si>
  <si>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</si>
  <si>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</si>
  <si>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</si>
  <si>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</si>
  <si>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</si>
  <si>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</si>
  <si>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</si>
  <si>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</si>
  <si>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</si>
  <si>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</si>
  <si>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</si>
  <si>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</si>
  <si>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</si>
  <si>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</si>
  <si>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</si>
  <si>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</si>
  <si>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</si>
  <si>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</si>
  <si>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</si>
  <si>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</si>
  <si>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</si>
  <si>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</si>
  <si>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</si>
  <si>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</si>
  <si>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</si>
  <si>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</si>
  <si>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</si>
  <si>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</si>
  <si>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</si>
  <si>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</si>
  <si>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</si>
  <si>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</si>
  <si>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</si>
  <si>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</si>
  <si>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</si>
  <si>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</si>
  <si>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</si>
  <si>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</si>
  <si>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</si>
  <si>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</si>
  <si>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</si>
  <si>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</si>
  <si>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</si>
  <si>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</si>
  <si>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</si>
  <si>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</si>
  <si>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</si>
  <si>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</si>
  <si>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</si>
  <si>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</si>
  <si>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</si>
  <si>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</si>
  <si>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</si>
  <si>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</si>
  <si>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</si>
  <si>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</si>
  <si>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</si>
  <si>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</si>
  <si>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</si>
  <si>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</si>
  <si>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</si>
  <si>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</si>
  <si>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</si>
  <si>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</si>
  <si>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</si>
  <si>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</si>
  <si>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</si>
  <si>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</si>
  <si>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</si>
  <si>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</si>
  <si>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</si>
  <si>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</si>
  <si>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</si>
  <si>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</si>
  <si>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</si>
  <si>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</si>
  <si>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</si>
  <si>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</si>
  <si>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</si>
  <si>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</si>
  <si>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</si>
  <si>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</si>
  <si>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</si>
  <si>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</si>
  <si>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</si>
  <si>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</si>
  <si>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</si>
  <si>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</si>
  <si>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</si>
  <si>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</si>
  <si>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</si>
  <si>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</si>
  <si>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</si>
  <si>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</si>
  <si>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</si>
  <si>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</si>
  <si>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</si>
  <si>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</si>
  <si>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</si>
  <si>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</si>
  <si>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</si>
  <si>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</si>
  <si>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</si>
  <si>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</si>
  <si>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</si>
  <si>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</si>
  <si>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</si>
  <si>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</si>
  <si>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</si>
  <si>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</si>
  <si>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</si>
  <si>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</si>
  <si>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</si>
  <si>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</si>
  <si>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</si>
  <si>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</si>
  <si>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</si>
  <si>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</si>
  <si>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</si>
  <si>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</si>
  <si>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</si>
  <si>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</si>
  <si>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</si>
  <si>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</si>
  <si>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</si>
  <si>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</si>
  <si>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</si>
  <si>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</si>
  <si>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</si>
  <si>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</si>
  <si>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</si>
  <si>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</si>
  <si>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</si>
  <si>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</si>
  <si>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</si>
  <si>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</si>
  <si>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</si>
  <si>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</si>
  <si>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</si>
  <si>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</si>
  <si>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</si>
  <si>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</si>
  <si>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</si>
  <si>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</si>
  <si>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</si>
  <si>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</si>
  <si>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</si>
  <si>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</si>
  <si>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</si>
  <si>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</si>
  <si>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</si>
  <si>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</si>
  <si>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</si>
  <si>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</si>
  <si>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</si>
  <si>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</si>
  <si>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</si>
  <si>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</si>
  <si>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</si>
  <si>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</si>
  <si>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</si>
  <si>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</si>
  <si>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</si>
  <si>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</si>
  <si>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</si>
  <si>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</si>
  <si>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</si>
  <si>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</si>
  <si>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</si>
  <si>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</si>
  <si>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</si>
  <si>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</si>
  <si>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</si>
  <si>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</si>
  <si>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</si>
  <si>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</si>
  <si>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</si>
  <si>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</si>
  <si>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</si>
  <si>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</si>
  <si>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</si>
  <si>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</si>
  <si>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</si>
  <si>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</si>
  <si>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</si>
  <si>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</si>
  <si>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</si>
  <si>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</si>
  <si>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</si>
  <si>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</si>
  <si>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</si>
  <si>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</si>
  <si>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</si>
  <si>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</si>
  <si>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</si>
  <si>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</si>
  <si>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</si>
  <si>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</si>
  <si>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</si>
  <si>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</si>
  <si>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</si>
  <si>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</si>
  <si>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</si>
  <si>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</si>
  <si>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</si>
  <si>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</si>
  <si>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</si>
  <si>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</si>
  <si>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</si>
  <si>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</si>
  <si>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</si>
  <si>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</si>
  <si>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</si>
  <si>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</si>
  <si>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</si>
  <si>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</si>
  <si>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</si>
  <si>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</si>
  <si>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</si>
  <si>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</si>
  <si>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</si>
  <si>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</si>
  <si>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</si>
  <si>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</si>
  <si>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</si>
  <si>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</si>
  <si>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</si>
  <si>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</si>
  <si>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</si>
  <si>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</si>
  <si>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</si>
  <si>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</si>
  <si>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</si>
  <si>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</si>
  <si>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</si>
  <si>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</si>
  <si>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</si>
  <si>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</si>
  <si>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</si>
  <si>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</si>
  <si>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</si>
  <si>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</si>
  <si>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</si>
  <si>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</si>
  <si>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</si>
  <si>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</si>
  <si>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</si>
  <si>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</si>
  <si>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</si>
  <si>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</si>
  <si>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</si>
  <si>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</si>
  <si>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</si>
  <si>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</si>
  <si>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</si>
  <si>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</si>
  <si>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</si>
  <si>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</si>
  <si>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</si>
  <si>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</si>
  <si>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</si>
  <si>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</si>
  <si>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</si>
  <si>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</si>
  <si>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</si>
  <si>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</si>
  <si>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</si>
  <si>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</si>
  <si>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</si>
  <si>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</si>
  <si>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</si>
  <si>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</si>
  <si>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</si>
  <si>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</si>
  <si>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</si>
  <si>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</si>
  <si>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</si>
  <si>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</si>
  <si>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</si>
  <si>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</si>
  <si>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</si>
  <si>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</si>
  <si>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</si>
  <si>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</si>
  <si>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</si>
  <si>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</si>
  <si>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</si>
  <si>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</si>
  <si>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</si>
  <si>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</si>
  <si>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</si>
  <si>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</si>
  <si>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</si>
  <si>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</si>
  <si>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</si>
  <si>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</si>
  <si>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</si>
  <si>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</si>
  <si>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</si>
  <si>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</si>
  <si>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</si>
  <si>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</si>
  <si>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</si>
  <si>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</si>
  <si>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</si>
  <si>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</si>
  <si>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</si>
  <si>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</si>
  <si>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</si>
  <si>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</si>
  <si>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</si>
  <si>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</si>
  <si>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</si>
  <si>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</si>
  <si>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</si>
  <si>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</si>
  <si>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</si>
  <si>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</si>
  <si>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</si>
  <si>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</si>
  <si>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</si>
  <si>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</si>
  <si>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</si>
  <si>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</si>
  <si>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</si>
  <si>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</si>
  <si>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</si>
  <si>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</si>
  <si>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</si>
  <si>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</si>
  <si>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</si>
  <si>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</si>
  <si>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</si>
  <si>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</si>
  <si>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</si>
  <si>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</si>
  <si>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</si>
  <si>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</si>
  <si>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</si>
  <si>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</si>
  <si>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</si>
  <si>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</si>
  <si>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</si>
  <si>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</si>
  <si>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</si>
  <si>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</si>
  <si>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</si>
  <si>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</si>
  <si>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</si>
  <si>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</si>
  <si>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</si>
  <si>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</si>
  <si>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</si>
  <si>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</si>
  <si>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</si>
  <si>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</si>
  <si>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</si>
  <si>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</si>
  <si>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</si>
  <si>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</si>
  <si>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</si>
  <si>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</si>
  <si>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</si>
  <si>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</si>
  <si>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</si>
  <si>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</si>
  <si>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</si>
  <si>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</si>
  <si>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</si>
  <si>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</si>
  <si>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</si>
  <si>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</si>
  <si>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</si>
  <si>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</si>
  <si>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</si>
  <si>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</si>
  <si>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</si>
  <si>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</si>
  <si>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</si>
  <si>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</si>
  <si>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</si>
  <si>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</si>
  <si>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</si>
  <si>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</si>
  <si>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</si>
  <si>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</si>
  <si>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</si>
  <si>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</si>
  <si>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</si>
  <si>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</si>
  <si>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</si>
  <si>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</si>
  <si>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</si>
  <si>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</si>
  <si>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</si>
  <si>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</si>
  <si>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</si>
  <si>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</si>
  <si>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</si>
  <si>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</si>
  <si>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</si>
  <si>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</si>
  <si>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</si>
  <si>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</si>
  <si>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</si>
  <si>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</si>
  <si>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</si>
  <si>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</si>
  <si>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</si>
  <si>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</si>
  <si>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</si>
  <si>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</si>
  <si>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</si>
  <si>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</si>
  <si>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</si>
  <si>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</si>
  <si>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</si>
  <si>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</si>
  <si>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</si>
  <si>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</si>
  <si>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</si>
  <si>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</si>
  <si>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</si>
  <si>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</si>
  <si>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</si>
  <si>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</si>
  <si>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</si>
  <si>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</si>
  <si>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</si>
  <si>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</si>
  <si>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</si>
  <si>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</si>
  <si>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</si>
  <si>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</si>
  <si>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</si>
  <si>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</si>
  <si>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</si>
  <si>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</si>
  <si>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</si>
  <si>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</si>
  <si>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</si>
  <si>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</si>
  <si>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</si>
  <si>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</si>
  <si>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</si>
  <si>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</si>
  <si>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</si>
  <si>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</si>
  <si>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</si>
  <si>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</si>
  <si>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</si>
  <si>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</si>
  <si>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</si>
  <si>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</si>
  <si>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</si>
  <si>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</si>
  <si>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</si>
  <si>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</si>
  <si>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</si>
  <si>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</si>
  <si>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</si>
  <si>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</si>
  <si>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</si>
  <si>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</si>
  <si>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</si>
  <si>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</si>
  <si>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</si>
  <si>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</si>
  <si>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</si>
  <si>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</si>
  <si>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</si>
  <si>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</si>
  <si>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</si>
  <si>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</si>
  <si>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</si>
  <si>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</si>
  <si>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</si>
  <si>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</si>
  <si>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</si>
  <si>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</si>
  <si>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</si>
  <si>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</si>
  <si>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</si>
  <si>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</si>
  <si>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</si>
  <si>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</si>
  <si>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</si>
  <si>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</si>
  <si>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</si>
  <si>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</si>
  <si>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</si>
  <si>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</si>
  <si>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</si>
  <si>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</si>
  <si>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</si>
  <si>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</si>
  <si>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</si>
  <si>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</si>
  <si>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</si>
  <si>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</si>
  <si>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</si>
  <si>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</si>
  <si>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</si>
  <si>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</si>
  <si>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</si>
  <si>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</si>
  <si>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</si>
  <si>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</si>
  <si>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</si>
  <si>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</si>
  <si>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</si>
  <si>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</si>
  <si>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</si>
  <si>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</si>
  <si>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</si>
  <si>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</si>
  <si>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</si>
  <si>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</si>
  <si>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</si>
  <si>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</si>
  <si>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</si>
  <si>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</si>
  <si>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</si>
  <si>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</si>
  <si>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</si>
  <si>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</si>
  <si>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</si>
  <si>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</si>
  <si>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</si>
  <si>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</si>
  <si>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</si>
  <si>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</si>
  <si>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</si>
  <si>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</si>
  <si>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</si>
  <si>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</si>
  <si>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</si>
  <si>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</si>
  <si>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</si>
  <si>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</si>
  <si>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</si>
  <si>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</si>
  <si>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</si>
  <si>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</si>
  <si>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</si>
  <si>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</si>
  <si>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</si>
  <si>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</si>
  <si>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</si>
  <si>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</si>
  <si>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</si>
  <si>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</si>
  <si>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</si>
  <si>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</si>
  <si>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</si>
  <si>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</si>
  <si>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</si>
  <si>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</si>
  <si>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</si>
  <si>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</si>
  <si>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</si>
  <si>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</si>
  <si>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</si>
  <si>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</si>
  <si>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</si>
  <si>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</si>
  <si>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</si>
  <si>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</si>
  <si>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</si>
  <si>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</si>
  <si>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</si>
  <si>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</si>
  <si>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</si>
  <si>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</si>
  <si>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</si>
  <si>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</si>
  <si>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</si>
  <si>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</si>
  <si>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</si>
  <si>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</si>
  <si>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</si>
  <si>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</si>
  <si>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</si>
  <si>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</si>
  <si>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</si>
  <si>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</si>
  <si>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</si>
  <si>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</si>
  <si>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</si>
  <si>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</si>
  <si>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</si>
  <si>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</si>
  <si>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</si>
  <si>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</si>
  <si>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</si>
  <si>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</si>
  <si>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</si>
  <si>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</si>
  <si>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</si>
  <si>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</si>
  <si>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</si>
  <si>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</si>
  <si>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</si>
  <si>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</si>
  <si>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</si>
  <si>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</si>
  <si>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</si>
  <si>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</si>
  <si>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</si>
  <si>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</si>
  <si>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</si>
  <si>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</si>
  <si>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</si>
  <si>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</si>
  <si>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</si>
  <si>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</si>
  <si>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</si>
  <si>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</si>
  <si>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</si>
  <si>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</si>
  <si>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</si>
  <si>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</si>
  <si>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</si>
  <si>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</si>
  <si>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</si>
  <si>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</si>
  <si>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</si>
  <si>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</si>
  <si>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</si>
  <si>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</si>
  <si>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</si>
  <si>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</si>
  <si>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</si>
  <si>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</si>
  <si>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</si>
  <si>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</si>
  <si>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</si>
  <si>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</si>
  <si>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</si>
  <si>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</si>
  <si>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</si>
  <si>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</si>
  <si>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</si>
  <si>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</si>
  <si>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</si>
  <si>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</si>
  <si>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</si>
  <si>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</si>
  <si>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</si>
  <si>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</si>
  <si>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</si>
  <si>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</si>
  <si>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</si>
  <si>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</si>
  <si>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</si>
  <si>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</si>
  <si>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</si>
  <si>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</si>
  <si>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</si>
  <si>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</si>
  <si>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</si>
  <si>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</si>
  <si>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</si>
  <si>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</si>
  <si>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</si>
  <si>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</si>
  <si>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</si>
  <si>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</si>
  <si>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</si>
  <si>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</si>
  <si>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</si>
  <si>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</si>
  <si>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</si>
  <si>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</si>
  <si>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</si>
  <si>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</si>
  <si>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</si>
  <si>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</si>
  <si>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</si>
  <si>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</si>
  <si>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</si>
  <si>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</si>
  <si>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</si>
  <si>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</si>
  <si>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</si>
  <si>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</si>
  <si>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</si>
  <si>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</si>
  <si>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</si>
  <si>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</si>
  <si>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</si>
  <si>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</si>
  <si>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</si>
  <si>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</si>
  <si>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</si>
  <si>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</si>
  <si>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</si>
  <si>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</si>
  <si>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</si>
  <si>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</si>
  <si>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</si>
  <si>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</si>
  <si>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</si>
  <si>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</si>
  <si>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</si>
  <si>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</si>
  <si>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</si>
  <si>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</si>
  <si>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</si>
  <si>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</si>
  <si>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</si>
  <si>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</si>
  <si>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</si>
  <si>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</si>
  <si>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</si>
  <si>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</si>
  <si>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</si>
  <si>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</si>
  <si>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</si>
  <si>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</si>
  <si>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</si>
  <si>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</si>
  <si>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</si>
  <si>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</si>
  <si>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</si>
  <si>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</si>
  <si>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</si>
  <si>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</si>
  <si>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</si>
  <si>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</si>
  <si>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</si>
  <si>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</si>
  <si>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</si>
  <si>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</si>
  <si>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</si>
  <si>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</si>
  <si>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</si>
  <si>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</si>
  <si>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</si>
  <si>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</si>
  <si>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</si>
  <si>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</si>
  <si>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</si>
  <si>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</si>
  <si>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</si>
  <si>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</si>
  <si>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</si>
  <si>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</si>
  <si>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</si>
  <si>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</si>
  <si>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</si>
  <si>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</si>
  <si>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</si>
  <si>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</si>
  <si>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</si>
  <si>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</si>
  <si>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</si>
  <si>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</si>
  <si>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</si>
  <si>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</si>
  <si>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</si>
  <si>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</si>
  <si>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</si>
  <si>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</si>
  <si>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</si>
  <si>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</si>
  <si>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</si>
  <si>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</si>
  <si>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</si>
  <si>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</si>
  <si>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</si>
  <si>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</si>
  <si>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</si>
  <si>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</si>
  <si>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</si>
  <si>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</si>
  <si>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</si>
  <si>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</si>
  <si>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</si>
  <si>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</si>
  <si>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</si>
  <si>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</si>
  <si>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</si>
  <si>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</si>
  <si>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</si>
  <si>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</si>
  <si>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</si>
  <si>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</si>
  <si>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</si>
  <si>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</si>
  <si>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</si>
  <si>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</si>
  <si>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</si>
  <si>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</si>
  <si>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</si>
  <si>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</si>
  <si>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</si>
  <si>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</si>
  <si>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</si>
  <si>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</si>
  <si>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</si>
  <si>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</si>
  <si>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</si>
  <si>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</si>
  <si>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</si>
  <si>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</si>
  <si>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</si>
  <si>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</si>
  <si>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</si>
  <si>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</si>
  <si>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</si>
  <si>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</si>
  <si>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</si>
  <si>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</si>
  <si>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</si>
  <si>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</si>
  <si>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</si>
  <si>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</si>
  <si>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</si>
  <si>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</si>
  <si>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</si>
  <si>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</si>
  <si>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</si>
  <si>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</si>
  <si>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</si>
  <si>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</si>
  <si>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</si>
  <si>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</si>
  <si>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</si>
  <si>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</si>
  <si>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</si>
  <si>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</si>
  <si>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</si>
  <si>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</si>
  <si>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</si>
  <si>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</si>
  <si>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</si>
  <si>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</si>
  <si>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</si>
  <si>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</si>
  <si>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</si>
  <si>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</si>
  <si>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</si>
  <si>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</si>
  <si>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</si>
  <si>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</si>
  <si>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</si>
  <si>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</si>
  <si>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</si>
  <si>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</si>
  <si>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</si>
  <si>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</si>
  <si>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</si>
  <si>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</si>
  <si>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</si>
  <si>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</si>
  <si>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</si>
  <si>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</si>
  <si>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</si>
  <si>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</si>
  <si>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</si>
  <si>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</si>
  <si>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</si>
  <si>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</si>
  <si>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</si>
  <si>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</si>
  <si>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</si>
  <si>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</si>
  <si>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</si>
  <si>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</si>
  <si>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</si>
  <si>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</si>
  <si>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</si>
  <si>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</si>
  <si>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</si>
  <si>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</si>
  <si>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</si>
  <si>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</si>
  <si>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</si>
  <si>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</si>
  <si>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</si>
  <si>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</si>
  <si>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</si>
  <si>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</si>
  <si>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</si>
  <si>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</si>
  <si>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</si>
  <si>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</si>
  <si>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</si>
  <si>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</si>
  <si>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</si>
  <si>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</si>
  <si>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</si>
  <si>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</si>
  <si>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</si>
  <si>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</si>
  <si>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</si>
  <si>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</si>
  <si>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</si>
  <si>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</si>
  <si>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</si>
  <si>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</si>
  <si>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</si>
  <si>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</si>
  <si>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</si>
  <si>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</si>
  <si>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</si>
  <si>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</si>
  <si>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</si>
  <si>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</si>
  <si>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</si>
  <si>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</si>
  <si>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</si>
  <si>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</si>
  <si>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</si>
  <si>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</si>
  <si>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</si>
  <si>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</si>
  <si>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</si>
  <si>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</si>
  <si>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</si>
  <si>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</si>
  <si>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</si>
  <si>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</si>
  <si>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</si>
  <si>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</si>
  <si>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</si>
  <si>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</si>
  <si>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</si>
  <si>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</si>
  <si>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</si>
  <si>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</si>
  <si>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</si>
  <si>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</si>
  <si>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</si>
  <si>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</si>
  <si>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</si>
  <si>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</si>
  <si>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</si>
  <si>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</si>
  <si>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</si>
  <si>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</si>
  <si>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</si>
  <si>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</si>
  <si>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</si>
  <si>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</si>
  <si>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</si>
  <si>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</si>
  <si>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</si>
  <si>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</si>
  <si>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</si>
  <si>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</si>
  <si>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</si>
  <si>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</si>
  <si>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</si>
  <si>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</si>
  <si>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</si>
  <si>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</si>
  <si>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</si>
  <si>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</si>
  <si>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</si>
  <si>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</si>
  <si>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</si>
  <si>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</si>
  <si>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</si>
  <si>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</si>
  <si>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</si>
  <si>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</si>
  <si>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</si>
  <si>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</si>
  <si>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</si>
  <si>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</si>
  <si>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</si>
  <si>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</si>
  <si>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</si>
  <si>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</si>
  <si>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</si>
  <si>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</si>
  <si>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</si>
  <si>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</si>
  <si>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</si>
  <si>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</si>
  <si>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</si>
  <si>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</si>
  <si>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</si>
  <si>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</si>
  <si>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</si>
  <si>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</si>
  <si>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</si>
  <si>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</si>
  <si>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</si>
  <si>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</si>
  <si>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</si>
  <si>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</si>
  <si>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</si>
  <si>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</si>
  <si>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</si>
  <si>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</si>
  <si>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</si>
  <si>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</si>
  <si>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</si>
  <si>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</si>
  <si>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</si>
  <si>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</si>
  <si>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</si>
  <si>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</si>
  <si>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</si>
  <si>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</si>
  <si>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</si>
  <si>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</si>
  <si>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</si>
  <si>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</si>
  <si>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</si>
  <si>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</si>
  <si>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</si>
  <si>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</si>
  <si>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</si>
  <si>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</si>
  <si>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</si>
  <si>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</si>
  <si>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</si>
  <si>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</si>
  <si>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</si>
  <si>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</si>
  <si>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</si>
  <si>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</si>
  <si>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</si>
  <si>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</si>
  <si>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</si>
  <si>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</si>
  <si>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</si>
  <si>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</si>
  <si>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</si>
  <si>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</si>
  <si>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</si>
  <si>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</si>
  <si>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</si>
  <si>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</si>
  <si>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</si>
  <si>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</si>
  <si>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</si>
  <si>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</si>
  <si>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</si>
  <si>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</si>
  <si>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</si>
  <si>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</si>
  <si>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</si>
  <si>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</si>
  <si>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</si>
  <si>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</si>
  <si>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</si>
  <si>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</si>
  <si>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</si>
  <si>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</si>
  <si>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</si>
  <si>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</si>
  <si>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</si>
  <si>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</si>
  <si>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</si>
  <si>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</si>
  <si>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</si>
  <si>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</si>
  <si>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</si>
  <si>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</si>
  <si>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</si>
  <si>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</si>
  <si>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</si>
  <si>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</si>
  <si>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</si>
  <si>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</si>
  <si>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</si>
  <si>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</si>
  <si>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</si>
  <si>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</si>
  <si>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</si>
  <si>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</si>
  <si>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</si>
  <si>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</si>
  <si>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</si>
  <si>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</si>
  <si>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</si>
  <si>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</si>
  <si>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</si>
  <si>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</si>
  <si>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</si>
  <si>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</si>
  <si>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</si>
  <si>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</si>
  <si>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</si>
  <si>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</si>
  <si>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</si>
  <si>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</si>
  <si>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</si>
  <si>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</si>
  <si>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</si>
  <si>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</si>
  <si>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</si>
  <si>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</si>
  <si>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</si>
  <si>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</si>
  <si>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</si>
  <si>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</si>
  <si>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</si>
  <si>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</si>
  <si>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</si>
  <si>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</si>
  <si>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</si>
  <si>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</si>
  <si>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</si>
  <si>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</si>
  <si>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</si>
  <si>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</si>
  <si>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</si>
  <si>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</si>
  <si>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</si>
  <si>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</si>
  <si>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</si>
  <si>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</si>
  <si>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</si>
  <si>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</si>
  <si>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</si>
  <si>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</si>
  <si>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</si>
  <si>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</si>
  <si>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</si>
  <si>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</si>
  <si>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</si>
  <si>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</si>
  <si>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</si>
  <si>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</si>
  <si>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</si>
  <si>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</si>
  <si>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</si>
  <si>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</si>
  <si>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</si>
  <si>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</si>
  <si>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</si>
  <si>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</si>
  <si>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</si>
  <si>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</si>
  <si>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</si>
  <si>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</si>
  <si>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</si>
  <si>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</si>
  <si>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</si>
  <si>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</si>
  <si>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</si>
  <si>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</si>
  <si>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</si>
  <si>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</si>
  <si>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</si>
  <si>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</si>
  <si>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</si>
  <si>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</si>
  <si>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</si>
  <si>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</si>
  <si>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</si>
  <si>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</si>
  <si>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</si>
  <si>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</si>
  <si>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</si>
  <si>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</si>
  <si>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</si>
  <si>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</si>
  <si>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</si>
  <si>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</si>
  <si>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</si>
  <si>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</si>
  <si>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</si>
  <si>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</si>
  <si>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</si>
  <si>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</si>
  <si>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</si>
  <si>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</si>
  <si>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</si>
  <si>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</si>
  <si>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</si>
  <si>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</si>
  <si>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</si>
  <si>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</si>
  <si>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</si>
  <si>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</si>
  <si>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</si>
  <si>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</si>
  <si>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</si>
  <si>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</si>
  <si>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</si>
  <si>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</si>
  <si>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</si>
  <si>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</si>
  <si>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</si>
  <si>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</si>
  <si>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</si>
  <si>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</si>
  <si>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</si>
  <si>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</si>
  <si>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</si>
  <si>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</si>
  <si>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</si>
  <si>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</si>
  <si>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</si>
  <si>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</si>
  <si>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</si>
  <si>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</si>
  <si>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</si>
  <si>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</si>
  <si>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</si>
  <si>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</si>
  <si>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</si>
  <si>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</si>
  <si>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</si>
  <si>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</si>
  <si>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</si>
  <si>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</si>
  <si>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</si>
  <si>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</si>
  <si>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</si>
  <si>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</si>
  <si>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</si>
  <si>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</si>
  <si>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</si>
  <si>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</si>
  <si>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</si>
  <si>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</si>
  <si>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</si>
  <si>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</si>
  <si>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</si>
  <si>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</si>
  <si>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</si>
  <si>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</si>
  <si>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</si>
  <si>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</si>
  <si>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</si>
  <si>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</si>
  <si>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</si>
  <si>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</si>
  <si>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</si>
  <si>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</si>
  <si>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</si>
  <si>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</si>
  <si>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</si>
  <si>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</si>
  <si>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</si>
  <si>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</si>
  <si>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</si>
  <si>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</si>
  <si>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</si>
  <si>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</si>
  <si>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</si>
  <si>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</si>
  <si>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</si>
  <si>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</si>
  <si>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</si>
  <si>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</si>
  <si>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</si>
  <si>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</si>
  <si>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</si>
  <si>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</si>
  <si>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</si>
  <si>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</si>
  <si>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</si>
  <si>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</si>
  <si>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</si>
  <si>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</si>
  <si>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</si>
  <si>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</si>
  <si>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</si>
  <si>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</si>
  <si>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</si>
  <si>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</si>
  <si>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</si>
  <si>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</si>
  <si>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</si>
  <si>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</si>
  <si>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</si>
  <si>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</si>
  <si>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</si>
  <si>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</si>
  <si>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</si>
  <si>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</si>
  <si>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</si>
  <si>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</si>
  <si>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</si>
  <si>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</si>
  <si>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</si>
  <si>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</si>
  <si>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</si>
  <si>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</si>
  <si>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</si>
  <si>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</si>
  <si>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</si>
  <si>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</si>
  <si>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</si>
  <si>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</si>
  <si>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</si>
  <si>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</si>
  <si>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</si>
  <si>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</si>
  <si>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</si>
  <si>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</si>
  <si>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</si>
  <si>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</si>
  <si>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</si>
  <si>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</si>
  <si>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</si>
  <si>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</si>
  <si>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</si>
  <si>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</si>
  <si>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</si>
  <si>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</si>
  <si>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</si>
  <si>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</si>
  <si>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</si>
  <si>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</si>
  <si>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</si>
  <si>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</si>
  <si>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</si>
  <si>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</si>
  <si>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</si>
  <si>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</si>
  <si>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</si>
  <si>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</si>
  <si>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</si>
  <si>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</si>
  <si>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</si>
  <si>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</si>
  <si>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</si>
  <si>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</si>
  <si>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</si>
  <si>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</si>
  <si>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</si>
  <si>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</si>
  <si>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</si>
  <si>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</si>
  <si>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</si>
  <si>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</si>
  <si>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</si>
  <si>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</si>
  <si>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</si>
  <si>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</si>
  <si>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</si>
  <si>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</si>
  <si>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</si>
  <si>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</si>
  <si>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</si>
  <si>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</si>
  <si>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</si>
  <si>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</si>
  <si>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</si>
  <si>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</si>
  <si>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</si>
  <si>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</si>
  <si>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</si>
  <si>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</si>
  <si>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</si>
  <si>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</si>
  <si>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</si>
  <si>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</si>
  <si>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</si>
  <si>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</si>
  <si>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</si>
  <si>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</si>
  <si>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</si>
  <si>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</si>
  <si>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</si>
  <si>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</si>
  <si>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</si>
  <si>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</si>
  <si>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</si>
  <si>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</si>
  <si>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</si>
  <si>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</si>
  <si>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</si>
  <si>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</si>
  <si>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</si>
  <si>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</si>
  <si>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</si>
  <si>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</si>
  <si>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</si>
  <si>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</si>
  <si>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</si>
  <si>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</si>
  <si>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</si>
  <si>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</si>
  <si>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</si>
  <si>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</si>
  <si>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</si>
  <si>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</si>
  <si>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</si>
  <si>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</si>
  <si>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</si>
  <si>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</si>
  <si>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</si>
  <si>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</si>
  <si>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</si>
  <si>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</si>
  <si>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</si>
  <si>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</si>
  <si>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</si>
  <si>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</si>
  <si>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</si>
  <si>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</si>
  <si>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</si>
  <si>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</si>
  <si>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</si>
  <si>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</si>
  <si>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</si>
  <si>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</si>
  <si>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</si>
  <si>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</si>
  <si>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</si>
  <si>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</si>
  <si>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</si>
  <si>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</si>
  <si>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</si>
  <si>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</si>
  <si>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</si>
  <si>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</si>
  <si>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</si>
  <si>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</si>
  <si>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</si>
  <si>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</si>
  <si>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</si>
  <si>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</si>
  <si>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</si>
  <si>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</si>
  <si>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</si>
  <si>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</si>
  <si>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</si>
  <si>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</si>
  <si>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</si>
  <si>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</si>
  <si>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</si>
  <si>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</si>
  <si>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</si>
  <si>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</si>
  <si>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</si>
  <si>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</si>
  <si>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</si>
  <si>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</si>
  <si>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</si>
  <si>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</si>
  <si>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</si>
  <si>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</si>
  <si>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</si>
  <si>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</si>
  <si>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</si>
  <si>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</si>
  <si>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</si>
  <si>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</si>
  <si>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</si>
  <si>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</si>
  <si>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</si>
  <si>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</si>
  <si>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</si>
  <si>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</si>
  <si>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</si>
  <si>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</si>
  <si>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</si>
  <si>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</si>
  <si>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</si>
  <si>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</si>
  <si>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</si>
  <si>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</si>
  <si>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</si>
  <si>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</si>
  <si>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</si>
  <si>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</si>
  <si>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</si>
  <si>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</si>
  <si>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</si>
  <si>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</si>
  <si>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</si>
  <si>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</si>
  <si>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</si>
  <si>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</si>
  <si>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</si>
  <si>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</si>
  <si>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</si>
  <si>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</si>
  <si>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</si>
  <si>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</si>
  <si>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</si>
  <si>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</si>
  <si>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</si>
  <si>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</si>
  <si>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</si>
  <si>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</si>
  <si>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</si>
  <si>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</si>
  <si>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</si>
  <si>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</si>
  <si>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</si>
  <si>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</si>
  <si>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</si>
  <si>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</si>
  <si>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</si>
  <si>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</si>
  <si>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</si>
  <si>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</si>
  <si>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</si>
  <si>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</si>
  <si>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</si>
  <si>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</si>
  <si>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</si>
  <si>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</si>
  <si>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</si>
  <si>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</si>
  <si>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</si>
  <si>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</si>
  <si>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</si>
  <si>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</si>
  <si>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</si>
  <si>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</si>
  <si>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</si>
  <si>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</si>
  <si>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</si>
  <si>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</si>
  <si>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</si>
  <si>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</si>
  <si>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</si>
  <si>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</si>
  <si>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</si>
  <si>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</si>
  <si>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</si>
  <si>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</si>
  <si>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</si>
  <si>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</si>
  <si>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</si>
  <si>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</si>
  <si>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</si>
  <si>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</si>
  <si>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</si>
  <si>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</si>
  <si>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</si>
  <si>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</si>
  <si>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</si>
  <si>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</si>
  <si>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</si>
  <si>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</si>
  <si>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</si>
  <si>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</si>
  <si>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</si>
  <si>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</si>
  <si>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</si>
  <si>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</si>
  <si>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</si>
  <si>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</si>
  <si>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</si>
  <si>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</si>
  <si>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</si>
  <si>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</si>
  <si>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</si>
  <si>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</si>
  <si>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</si>
  <si>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</si>
  <si>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</si>
  <si>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</si>
  <si>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</si>
  <si>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</si>
  <si>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</si>
  <si>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</si>
  <si>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</si>
  <si>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</si>
  <si>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</si>
  <si>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</si>
  <si>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</si>
  <si>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</si>
  <si>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</si>
  <si>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</si>
  <si>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</si>
  <si>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</si>
  <si>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</si>
  <si>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</si>
  <si>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</si>
  <si>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</si>
  <si>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</si>
  <si>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</si>
  <si>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</si>
  <si>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</si>
  <si>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</si>
  <si>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</si>
  <si>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</si>
  <si>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</si>
  <si>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</si>
  <si>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</si>
  <si>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</si>
  <si>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</si>
  <si>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</si>
  <si>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</si>
  <si>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</si>
  <si>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</si>
  <si>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</si>
  <si>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</si>
  <si>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</si>
  <si>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</si>
  <si>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</si>
  <si>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</si>
  <si>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</si>
  <si>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</si>
  <si>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</si>
  <si>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</si>
  <si>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</si>
  <si>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</si>
  <si>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</si>
  <si>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</si>
  <si>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</si>
  <si>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</si>
  <si>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</si>
  <si>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</si>
  <si>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</si>
  <si>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</si>
  <si>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</si>
  <si>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</si>
  <si>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</si>
  <si>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</si>
  <si>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</si>
  <si>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</si>
  <si>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</si>
  <si>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</si>
  <si>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</si>
  <si>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</si>
  <si>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</si>
  <si>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</si>
  <si>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</si>
  <si>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</si>
  <si>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</si>
  <si>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</si>
  <si>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</si>
  <si>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</si>
  <si>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</si>
  <si>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</si>
  <si>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</si>
  <si>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</si>
  <si>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</si>
  <si>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</si>
  <si>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</si>
  <si>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</si>
  <si>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</si>
  <si>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</si>
  <si>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</si>
  <si>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</si>
  <si>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</si>
  <si>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</si>
  <si>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</si>
  <si>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</si>
  <si>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</si>
  <si>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</si>
  <si>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</si>
  <si>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</si>
  <si>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</si>
  <si>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</si>
  <si>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</si>
  <si>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</si>
  <si>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</si>
  <si>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</si>
  <si>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</si>
  <si>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</si>
  <si>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</si>
  <si>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</si>
  <si>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</si>
  <si>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</si>
  <si>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</si>
  <si>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</si>
  <si>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</si>
  <si>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</si>
  <si>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</si>
  <si>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</si>
  <si>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</si>
  <si>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</si>
  <si>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</si>
  <si>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</si>
  <si>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</si>
  <si>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</si>
  <si>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</si>
  <si>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</si>
  <si>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</si>
  <si>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</si>
  <si>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</si>
  <si>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</si>
  <si>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</si>
  <si>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</si>
  <si>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</si>
  <si>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</si>
  <si>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</si>
  <si>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</si>
  <si>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</si>
  <si>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</si>
  <si>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</si>
  <si>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</si>
  <si>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</si>
  <si>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</si>
  <si>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</si>
  <si>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</si>
  <si>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</si>
  <si>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</si>
  <si>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</si>
  <si>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</si>
  <si>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</si>
  <si>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</si>
  <si>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</si>
  <si>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</si>
  <si>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</si>
  <si>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</si>
  <si>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</si>
  <si>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</si>
  <si>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</si>
  <si>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</si>
  <si>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</si>
  <si>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</si>
  <si>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</si>
  <si>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</si>
  <si>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</si>
  <si>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</si>
  <si>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</si>
  <si>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</si>
  <si>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</si>
  <si>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</si>
  <si>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</si>
  <si>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</si>
  <si>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</si>
  <si>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</si>
  <si>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</si>
  <si>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</si>
  <si>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</si>
  <si>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</si>
  <si>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</si>
  <si>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</si>
  <si>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</si>
  <si>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</si>
  <si>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</si>
  <si>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</si>
  <si>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</si>
  <si>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</si>
  <si>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</si>
  <si>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</si>
  <si>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</si>
  <si>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</si>
  <si>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</si>
  <si>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</si>
  <si>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</si>
  <si>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</si>
  <si>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</si>
  <si>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</si>
  <si>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</si>
  <si>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</si>
  <si>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</si>
  <si>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</si>
  <si>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</si>
  <si>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</si>
  <si>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</si>
  <si>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</si>
  <si>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</si>
  <si>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</si>
  <si>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</si>
  <si>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</si>
  <si>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</si>
  <si>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</si>
  <si>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</si>
  <si>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</si>
  <si>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</si>
  <si>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</si>
  <si>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</si>
  <si>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</si>
  <si>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</si>
  <si>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</si>
  <si>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</si>
  <si>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</si>
  <si>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</si>
  <si>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</si>
  <si>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</si>
  <si>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</si>
  <si>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</si>
  <si>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</si>
  <si>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</si>
  <si>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</si>
  <si>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</si>
  <si>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</si>
  <si>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</si>
  <si>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</si>
  <si>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</si>
  <si>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</si>
  <si>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</si>
  <si>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</si>
  <si>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</si>
  <si>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</si>
  <si>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</si>
  <si>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</si>
  <si>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</si>
  <si>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</si>
  <si>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</si>
  <si>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</si>
  <si>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</si>
  <si>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</si>
  <si>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</si>
  <si>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</si>
  <si>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</si>
  <si>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</si>
  <si>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</si>
  <si>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</si>
  <si>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</si>
  <si>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</si>
  <si>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</si>
  <si>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</si>
  <si>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</si>
  <si>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</si>
  <si>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</si>
  <si>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</si>
  <si>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</si>
  <si>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</si>
  <si>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</si>
  <si>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</si>
  <si>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</si>
  <si>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</si>
  <si>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</si>
  <si>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</si>
  <si>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</si>
  <si>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</si>
  <si>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</si>
  <si>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</si>
  <si>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</si>
  <si>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</si>
  <si>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</si>
  <si>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</si>
  <si>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</si>
  <si>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</si>
  <si>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</si>
  <si>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</si>
  <si>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</si>
  <si>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</si>
  <si>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</si>
  <si>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</si>
  <si>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</si>
  <si>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</si>
  <si>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</si>
  <si>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</si>
  <si>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</si>
  <si>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</si>
  <si>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</si>
  <si>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</si>
  <si>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</si>
  <si>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</si>
  <si>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</si>
  <si>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</si>
  <si>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</si>
  <si>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</si>
  <si>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</si>
  <si>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</si>
  <si>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</si>
  <si>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</si>
  <si>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</si>
  <si>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</si>
  <si>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</si>
  <si>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</si>
  <si>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</si>
  <si>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</si>
  <si>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</si>
  <si>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</si>
  <si>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</si>
  <si>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</si>
  <si>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</si>
  <si>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</si>
  <si>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</si>
  <si>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</si>
  <si>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</si>
  <si>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</si>
  <si>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</si>
  <si>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</si>
  <si>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</si>
  <si>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</si>
  <si>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</si>
  <si>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</si>
  <si>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</si>
  <si>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</si>
  <si>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</si>
  <si>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</si>
  <si>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</si>
  <si>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</si>
  <si>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</si>
  <si>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</si>
  <si>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</si>
  <si>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</si>
  <si>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</si>
  <si>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</si>
  <si>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</si>
  <si>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</si>
  <si>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</si>
  <si>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</si>
  <si>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</si>
  <si>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</si>
  <si>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</si>
  <si>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</si>
  <si>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</si>
  <si>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</si>
  <si>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</si>
  <si>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</si>
  <si>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</si>
  <si>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</si>
  <si>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</si>
  <si>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</si>
  <si>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</si>
  <si>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</si>
  <si>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</si>
  <si>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</si>
  <si>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</si>
  <si>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</si>
  <si>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</si>
  <si>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</si>
  <si>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</si>
  <si>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</si>
  <si>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</si>
  <si>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</si>
  <si>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</si>
  <si>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</si>
  <si>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</si>
  <si>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</si>
  <si>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</si>
  <si>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</si>
  <si>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</si>
  <si>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</si>
  <si>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</si>
  <si>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</si>
  <si>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</si>
  <si>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</si>
  <si>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</si>
  <si>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</si>
  <si>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</si>
  <si>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</si>
  <si>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</si>
  <si>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</si>
  <si>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</si>
  <si>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</si>
  <si>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</si>
  <si>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</si>
  <si>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</si>
  <si>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</si>
  <si>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</si>
  <si>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</si>
  <si>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</si>
  <si>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</si>
  <si>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</si>
  <si>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</si>
  <si>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</si>
  <si>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</si>
  <si>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</si>
  <si>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</si>
  <si>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</si>
  <si>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</si>
  <si>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</si>
  <si>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</si>
  <si>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</si>
  <si>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</si>
  <si>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</si>
  <si>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</si>
  <si>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</si>
  <si>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</si>
  <si>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</si>
  <si>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</si>
  <si>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</si>
  <si>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</si>
  <si>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</si>
  <si>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</si>
  <si>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</si>
  <si>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</si>
  <si>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</si>
  <si>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</si>
  <si>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</si>
  <si>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</si>
  <si>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</si>
  <si>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</si>
  <si>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</si>
  <si>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</si>
  <si>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</si>
  <si>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</si>
  <si>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</si>
  <si>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</si>
  <si>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</si>
  <si>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</si>
  <si>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</si>
  <si>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</si>
  <si>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</si>
  <si>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</si>
  <si>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</si>
  <si>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</si>
  <si>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</si>
  <si>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</si>
  <si>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</si>
  <si>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</si>
  <si>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</si>
  <si>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</si>
  <si>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</si>
  <si>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</si>
  <si>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</si>
  <si>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</si>
  <si>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</si>
  <si>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</si>
  <si>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</si>
  <si>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</si>
  <si>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</si>
  <si>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</si>
  <si>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</si>
  <si>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</si>
  <si>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</si>
  <si>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</si>
  <si>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</si>
  <si>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</si>
  <si>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</si>
  <si>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</si>
  <si>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</si>
  <si>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</si>
  <si>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</si>
  <si>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</si>
  <si>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</si>
  <si>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</si>
  <si>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</si>
  <si>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</si>
  <si>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</si>
  <si>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</si>
  <si>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</si>
  <si>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</si>
  <si>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</si>
  <si>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</si>
  <si>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</si>
  <si>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</si>
  <si>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</si>
  <si>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</si>
  <si>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</si>
  <si>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</si>
  <si>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</si>
  <si>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</si>
  <si>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</si>
  <si>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</si>
  <si>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</si>
  <si>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</si>
  <si>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</si>
  <si>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</si>
  <si>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</si>
  <si>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</si>
  <si>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</si>
  <si>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</si>
  <si>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</si>
  <si>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</si>
  <si>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</si>
  <si>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</si>
  <si>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</si>
  <si>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</si>
  <si>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</si>
  <si>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</si>
  <si>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</si>
  <si>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</si>
  <si>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</si>
  <si>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</si>
  <si>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</si>
  <si>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</si>
  <si>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</si>
  <si>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</si>
  <si>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</si>
  <si>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</si>
  <si>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</si>
  <si>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</si>
  <si>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</si>
  <si>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</si>
  <si>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</si>
  <si>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</si>
  <si>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</si>
  <si>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</si>
  <si>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</si>
  <si>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</si>
  <si>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</si>
  <si>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</si>
  <si>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</si>
  <si>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</si>
  <si>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</si>
  <si>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</si>
  <si>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</si>
  <si>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</si>
  <si>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</si>
  <si>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</si>
  <si>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</si>
  <si>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</si>
  <si>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</si>
  <si>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</si>
  <si>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</si>
  <si>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</si>
  <si>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</si>
  <si>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</si>
  <si>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</si>
  <si>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</si>
  <si>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</si>
  <si>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</si>
  <si>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</si>
  <si>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</si>
  <si>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</si>
  <si>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</si>
  <si>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</si>
  <si>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</si>
  <si>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</si>
  <si>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</si>
  <si>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</si>
  <si>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</si>
  <si>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</si>
  <si>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</si>
  <si>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</si>
  <si>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</si>
  <si>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</si>
  <si>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</si>
  <si>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</si>
  <si>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</si>
  <si>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</si>
  <si>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</si>
  <si>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</si>
  <si>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</si>
  <si>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</si>
  <si>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</si>
  <si>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</si>
  <si>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</si>
  <si>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</si>
  <si>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</si>
  <si>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</si>
  <si>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</si>
  <si>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</si>
  <si>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</si>
  <si>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</si>
  <si>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</si>
  <si>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</si>
  <si>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</si>
  <si>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</si>
  <si>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</si>
  <si>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</si>
  <si>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</si>
  <si>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</si>
  <si>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</si>
  <si>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</si>
  <si>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</si>
  <si>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</si>
  <si>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</si>
  <si>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</si>
  <si>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</si>
  <si>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</si>
  <si>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</si>
  <si>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</si>
  <si>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</si>
  <si>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</si>
  <si>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</si>
  <si>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</si>
  <si>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</si>
  <si>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</si>
  <si>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</si>
  <si>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</si>
  <si>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</si>
  <si>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</si>
  <si>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</si>
  <si>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</si>
  <si>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</si>
  <si>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</si>
  <si>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</si>
  <si>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</si>
  <si>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</si>
  <si>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</si>
  <si>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</si>
  <si>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</si>
  <si>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</si>
  <si>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</si>
  <si>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</si>
  <si>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</si>
  <si>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</si>
  <si>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</si>
  <si>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</si>
  <si>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</si>
  <si>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</si>
  <si>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</si>
  <si>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</si>
  <si>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</si>
  <si>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</si>
  <si>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</si>
  <si>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</si>
  <si>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</si>
  <si>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</si>
  <si>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</si>
  <si>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</si>
  <si>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</si>
  <si>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</si>
  <si>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</si>
  <si>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</si>
  <si>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</si>
  <si>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</si>
  <si>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</si>
  <si>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</si>
  <si>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</si>
  <si>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</si>
  <si>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</si>
  <si>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</si>
  <si>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</si>
  <si>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</si>
  <si>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</si>
  <si>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</si>
  <si>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</si>
  <si>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</si>
  <si>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</si>
  <si>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</si>
  <si>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</si>
  <si>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</si>
  <si>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</si>
  <si>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</si>
  <si>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</si>
  <si>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</si>
  <si>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</si>
  <si>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</si>
  <si>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</si>
  <si>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</si>
  <si>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</si>
  <si>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</si>
  <si>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</si>
  <si>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</si>
  <si>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</si>
  <si>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</si>
  <si>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</si>
  <si>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</si>
  <si>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</si>
  <si>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</si>
  <si>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</si>
  <si>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</si>
  <si>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</si>
  <si>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</si>
  <si>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</si>
  <si>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</si>
  <si>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</si>
  <si>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</si>
  <si>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</si>
  <si>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</si>
  <si>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</si>
  <si>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</si>
  <si>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</si>
  <si>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</si>
  <si>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</si>
  <si>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</si>
  <si>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</si>
  <si>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</si>
  <si>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</si>
  <si>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</si>
  <si>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</si>
  <si>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</si>
  <si>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</si>
  <si>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</si>
  <si>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</si>
  <si>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</si>
  <si>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</si>
  <si>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</si>
  <si>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</si>
  <si>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</si>
  <si>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</si>
  <si>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</si>
  <si>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</si>
  <si>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</si>
  <si>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</si>
  <si>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</si>
  <si>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</si>
  <si>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</si>
  <si>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</si>
  <si>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</si>
  <si>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</si>
  <si>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</si>
  <si>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</si>
  <si>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</si>
  <si>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</si>
  <si>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</si>
  <si>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</si>
  <si>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</si>
  <si>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</si>
  <si>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</si>
  <si>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</si>
  <si>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</si>
  <si>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</si>
  <si>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</si>
  <si>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</si>
  <si>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</si>
  <si>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</si>
  <si>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</si>
  <si>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</si>
  <si>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</si>
  <si>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</si>
  <si>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</si>
  <si>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</si>
  <si>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</si>
  <si>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</si>
  <si>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</si>
  <si>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</si>
  <si>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</si>
  <si>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</si>
  <si>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</si>
  <si>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</si>
  <si>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</si>
  <si>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</si>
  <si>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</si>
  <si>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</si>
  <si>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</si>
  <si>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</si>
  <si>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</si>
  <si>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</si>
  <si>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</si>
  <si>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</si>
  <si>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</si>
  <si>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</si>
  <si>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</si>
  <si>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</si>
  <si>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</si>
  <si>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</si>
  <si>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</si>
  <si>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</si>
  <si>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</si>
  <si>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</si>
  <si>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</si>
  <si>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</si>
  <si>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</si>
  <si>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</si>
  <si>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</si>
  <si>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</si>
  <si>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</si>
  <si>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</si>
  <si>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</si>
  <si>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</si>
  <si>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</si>
  <si>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</si>
  <si>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</si>
  <si>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</si>
  <si>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</si>
  <si>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</si>
  <si>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</si>
  <si>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</si>
  <si>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</si>
  <si>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</si>
  <si>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</si>
  <si>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</si>
  <si>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</si>
  <si>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</si>
  <si>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</si>
  <si>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</si>
  <si>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</si>
  <si>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</si>
  <si>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</si>
  <si>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</si>
  <si>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</si>
  <si>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</si>
  <si>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</si>
  <si>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</si>
  <si>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</si>
  <si>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</si>
  <si>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</si>
  <si>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</si>
  <si>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</si>
  <si>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</si>
  <si>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</si>
  <si>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</si>
  <si>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</si>
  <si>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</si>
  <si>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</si>
  <si>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</si>
  <si>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</si>
  <si>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</si>
  <si>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</si>
  <si>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</si>
  <si>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</si>
  <si>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</si>
  <si>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</si>
  <si>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</si>
  <si>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</si>
  <si>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</si>
  <si>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</si>
  <si>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</si>
  <si>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</si>
  <si>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</si>
  <si>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</si>
  <si>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</si>
  <si>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</si>
  <si>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</si>
  <si>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</si>
  <si>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</si>
  <si>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</si>
  <si>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</si>
  <si>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</si>
  <si>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</si>
  <si>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</si>
  <si>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</si>
  <si>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</si>
  <si>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</si>
  <si>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</si>
  <si>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</si>
  <si>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</si>
  <si>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</si>
  <si>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</si>
  <si>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</si>
  <si>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</si>
  <si>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</si>
  <si>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</si>
  <si>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</si>
  <si>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</si>
  <si>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</si>
  <si>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</si>
  <si>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</si>
  <si>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</si>
  <si>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</si>
  <si>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</si>
  <si>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</si>
  <si>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</si>
  <si>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</si>
  <si>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</si>
  <si>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</si>
  <si>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</si>
  <si>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</si>
  <si>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</si>
  <si>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</si>
  <si>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</si>
  <si>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</si>
  <si>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</si>
  <si>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</si>
  <si>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</si>
  <si>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</si>
  <si>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</si>
  <si>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</si>
  <si>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</si>
  <si>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</si>
  <si>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</si>
  <si>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</si>
  <si>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</si>
  <si>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</si>
  <si>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</si>
  <si>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</si>
  <si>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</si>
  <si>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</si>
  <si>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</si>
  <si>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</si>
  <si>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</si>
  <si>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</si>
  <si>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</si>
  <si>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</si>
  <si>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</si>
  <si>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</si>
  <si>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</si>
  <si>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</si>
  <si>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</si>
  <si>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</si>
  <si>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</si>
  <si>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</si>
  <si>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</si>
  <si>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</si>
  <si>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</si>
  <si>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</si>
  <si>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</si>
  <si>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</si>
  <si>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</si>
  <si>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</si>
  <si>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</si>
  <si>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</si>
  <si>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</si>
  <si>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</si>
  <si>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</si>
  <si>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</si>
  <si>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</si>
  <si>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</si>
  <si>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</si>
  <si>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</si>
  <si>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</si>
  <si>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</si>
  <si>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</si>
  <si>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</si>
  <si>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</si>
  <si>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</si>
  <si>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</si>
  <si>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</si>
  <si>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</si>
  <si>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</si>
  <si>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</si>
  <si>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</si>
  <si>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</si>
  <si>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</si>
  <si>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</si>
  <si>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</si>
  <si>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</si>
  <si>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</si>
  <si>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</si>
  <si>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</si>
  <si>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</si>
  <si>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</si>
  <si>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</si>
  <si>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</si>
  <si>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</si>
  <si>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</si>
  <si>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</si>
  <si>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</si>
  <si>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</si>
  <si>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</si>
  <si>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</si>
  <si>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</si>
  <si>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</si>
  <si>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</si>
  <si>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</si>
  <si>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</si>
  <si>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</si>
  <si>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</si>
  <si>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</si>
  <si>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</si>
  <si>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</si>
  <si>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</si>
  <si>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</si>
  <si>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</si>
  <si>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</si>
  <si>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</si>
  <si>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</si>
  <si>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</si>
  <si>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</si>
  <si>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</si>
  <si>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</si>
  <si>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</si>
  <si>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</si>
  <si>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</si>
  <si>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</si>
  <si>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</si>
  <si>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</si>
  <si>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</si>
  <si>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</si>
  <si>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</si>
  <si>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</si>
  <si>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</si>
  <si>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</si>
  <si>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</si>
  <si>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</si>
  <si>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</si>
  <si>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</si>
  <si>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</si>
  <si>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</si>
  <si>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</si>
  <si>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</si>
  <si>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</si>
  <si>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</si>
  <si>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</si>
  <si>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</si>
  <si>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</si>
  <si>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</si>
  <si>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</si>
  <si>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</si>
  <si>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</si>
  <si>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</si>
  <si>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</si>
  <si>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</si>
  <si>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</si>
  <si>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</si>
  <si>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</si>
  <si>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</si>
  <si>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</si>
  <si>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</si>
  <si>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</si>
  <si>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</si>
  <si>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</si>
  <si>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</si>
  <si>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</si>
  <si>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</si>
  <si>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</si>
  <si>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</si>
  <si>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</si>
  <si>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</si>
  <si>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</si>
  <si>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</si>
  <si>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</si>
  <si>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</si>
  <si>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</si>
  <si>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</si>
  <si>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</si>
  <si>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</si>
  <si>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</si>
  <si>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</si>
  <si>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</si>
  <si>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</si>
  <si>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</si>
  <si>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</si>
  <si>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</si>
  <si>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</si>
  <si>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</si>
  <si>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</si>
  <si>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</si>
  <si>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</si>
  <si>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</si>
  <si>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</si>
  <si>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</si>
  <si>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</si>
  <si>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</si>
  <si>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</si>
  <si>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</si>
  <si>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</si>
  <si>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</si>
  <si>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</si>
  <si>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</si>
  <si>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</si>
  <si>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</si>
  <si>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</si>
  <si>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</si>
  <si>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</si>
  <si>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</si>
  <si>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</si>
  <si>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</si>
  <si>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</si>
  <si>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</si>
  <si>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</si>
  <si>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</si>
  <si>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</si>
  <si>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</si>
  <si>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</si>
  <si>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</si>
  <si>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</si>
  <si>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</si>
  <si>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</si>
  <si>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</si>
  <si>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</si>
  <si>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</si>
  <si>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</si>
  <si>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</si>
  <si>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</si>
  <si>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</si>
  <si>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</si>
  <si>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</si>
  <si>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</si>
  <si>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</si>
  <si>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</si>
  <si>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</si>
  <si>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</si>
  <si>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</si>
  <si>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</si>
  <si>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</si>
  <si>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</si>
  <si>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</si>
  <si>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</si>
  <si>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</si>
  <si>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</si>
  <si>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</si>
  <si>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</si>
  <si>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</si>
  <si>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</si>
  <si>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</si>
  <si>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</si>
  <si>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</si>
  <si>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</si>
  <si>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</si>
  <si>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</si>
  <si>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</si>
  <si>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</si>
  <si>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</si>
  <si>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</si>
  <si>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</si>
  <si>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</si>
  <si>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</si>
  <si>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</si>
  <si>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</si>
  <si>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</si>
  <si>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</si>
  <si>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</si>
  <si>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</si>
  <si>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</si>
  <si>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</si>
  <si>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</si>
  <si>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</si>
  <si>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</si>
  <si>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</si>
  <si>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</si>
  <si>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</si>
  <si>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</si>
  <si>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</si>
  <si>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</si>
  <si>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</si>
  <si>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</si>
  <si>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</si>
  <si>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</si>
  <si>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</si>
  <si>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</si>
  <si>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</si>
  <si>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</si>
  <si>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</si>
  <si>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</si>
  <si>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</si>
  <si>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</si>
  <si>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</si>
  <si>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</si>
  <si>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</si>
  <si>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</si>
  <si>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</si>
  <si>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</si>
  <si>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</si>
  <si>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</si>
  <si>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</si>
  <si>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</si>
  <si>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</si>
  <si>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</si>
  <si>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</si>
  <si>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</si>
  <si>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</si>
  <si>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</si>
  <si>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</si>
  <si>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</si>
  <si>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</si>
  <si>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</si>
  <si>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</si>
  <si>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</si>
  <si>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</si>
  <si>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</si>
  <si>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</si>
  <si>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</si>
  <si>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</si>
  <si>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</si>
  <si>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</si>
  <si>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</si>
  <si>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</si>
  <si>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</si>
  <si>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</si>
  <si>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</si>
  <si>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</si>
  <si>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</si>
  <si>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</si>
  <si>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</si>
  <si>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</si>
  <si>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</si>
  <si>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</si>
  <si>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</si>
  <si>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</si>
  <si>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</si>
  <si>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</si>
  <si>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</si>
  <si>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</si>
  <si>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</si>
  <si>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</si>
  <si>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</si>
  <si>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</si>
  <si>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</si>
  <si>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</si>
  <si>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</si>
  <si>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</si>
  <si>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</si>
  <si>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</si>
  <si>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</si>
  <si>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</si>
  <si>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</si>
  <si>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</si>
  <si>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</si>
  <si>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</si>
  <si>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</si>
  <si>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</si>
  <si>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</si>
  <si>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</si>
  <si>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</si>
  <si>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</si>
  <si>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</si>
  <si>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</si>
  <si>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</si>
  <si>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</si>
  <si>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</si>
  <si>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</si>
  <si>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</si>
  <si>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</si>
  <si>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</si>
  <si>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</si>
  <si>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</si>
  <si>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</si>
  <si>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</si>
  <si>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</si>
  <si>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</si>
  <si>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</si>
  <si>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</si>
  <si>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</si>
  <si>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</si>
  <si>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</si>
  <si>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</si>
  <si>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</si>
  <si>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</si>
  <si>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</si>
  <si>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</si>
  <si>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</si>
  <si>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</si>
  <si>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</si>
  <si>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</si>
  <si>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</si>
  <si>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</si>
  <si>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</si>
  <si>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</si>
  <si>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</si>
  <si>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</si>
  <si>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</si>
  <si>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</si>
  <si>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</si>
  <si>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</si>
  <si>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</si>
  <si>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</si>
  <si>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</si>
  <si>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</si>
  <si>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</si>
  <si>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</si>
  <si>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</si>
  <si>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</si>
  <si>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</si>
  <si>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</si>
  <si>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</si>
  <si>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</si>
  <si>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</si>
  <si>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</si>
  <si>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</si>
  <si>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</si>
  <si>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</si>
  <si>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</si>
  <si>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</si>
  <si>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</si>
  <si>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</si>
  <si>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</si>
  <si>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</si>
  <si>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</si>
  <si>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</si>
  <si>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</si>
  <si>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</si>
  <si>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</si>
  <si>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</si>
  <si>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</si>
  <si>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</si>
  <si>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</si>
  <si>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</si>
  <si>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</si>
  <si>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</si>
  <si>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</si>
  <si>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</si>
  <si>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</si>
  <si>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</si>
  <si>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</si>
  <si>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</si>
  <si>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</si>
  <si>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</si>
  <si>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</si>
  <si>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</si>
  <si>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</si>
  <si>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</si>
  <si>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</si>
  <si>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</si>
  <si>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</si>
  <si>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</si>
  <si>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</si>
  <si>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</si>
  <si>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</si>
  <si>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</si>
  <si>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</si>
  <si>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</si>
  <si>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</si>
  <si>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</si>
  <si>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</si>
  <si>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</si>
  <si>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</si>
  <si>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</si>
  <si>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</si>
  <si>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</si>
  <si>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</si>
  <si>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</si>
  <si>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</si>
  <si>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</si>
  <si>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</si>
  <si>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</si>
  <si>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</si>
  <si>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</si>
  <si>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</si>
  <si>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</si>
  <si>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</si>
  <si>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</si>
  <si>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</si>
  <si>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</si>
  <si>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</si>
  <si>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</si>
  <si>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</si>
  <si>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</si>
  <si>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</si>
  <si>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</si>
  <si>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</si>
  <si>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</si>
  <si>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</si>
  <si>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</si>
  <si>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</si>
  <si>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</si>
  <si>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</si>
  <si>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</si>
  <si>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</si>
  <si>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</si>
  <si>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</si>
  <si>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</si>
  <si>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</si>
  <si>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</si>
  <si>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</si>
  <si>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</si>
  <si>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</si>
  <si>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</si>
  <si>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</si>
  <si>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</si>
  <si>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</si>
  <si>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</si>
  <si>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</si>
  <si>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</si>
  <si>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</si>
  <si>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</si>
  <si>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</si>
  <si>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</si>
  <si>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</si>
  <si>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</si>
  <si>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</si>
  <si>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</si>
  <si>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</si>
  <si>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</si>
  <si>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</si>
  <si>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</si>
  <si>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</si>
  <si>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</si>
  <si>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</si>
  <si>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</si>
  <si>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</si>
  <si>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</si>
  <si>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</si>
  <si>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</si>
  <si>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</si>
  <si>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</si>
  <si>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</si>
  <si>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</si>
  <si>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</si>
  <si>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</si>
  <si>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</si>
  <si>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</si>
  <si>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</si>
  <si>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</si>
  <si>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</si>
  <si>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</si>
  <si>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</si>
  <si>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</si>
  <si>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</si>
  <si>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</si>
  <si>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</si>
  <si>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</si>
  <si>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</si>
  <si>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</si>
  <si>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</si>
  <si>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</si>
  <si>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</si>
  <si>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</si>
  <si>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</si>
  <si>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</si>
  <si>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</si>
  <si>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</si>
  <si>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</si>
  <si>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</si>
  <si>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</si>
  <si>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</si>
  <si>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</si>
  <si>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</si>
  <si>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</si>
  <si>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</si>
  <si>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</si>
  <si>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</si>
  <si>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</si>
  <si>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</si>
  <si>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</si>
  <si>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</si>
  <si>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</si>
  <si>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</si>
  <si>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</si>
  <si>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</si>
  <si>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</si>
  <si>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</si>
  <si>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</si>
  <si>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</si>
  <si>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</si>
  <si>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</si>
  <si>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</si>
  <si>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</si>
  <si>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</si>
  <si>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</si>
  <si>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</si>
  <si>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</si>
  <si>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</si>
  <si>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</si>
  <si>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</si>
  <si>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</si>
  <si>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</si>
  <si>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</si>
  <si>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</si>
  <si>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</si>
  <si>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</si>
  <si>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</si>
  <si>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</si>
  <si>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</si>
  <si>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</si>
  <si>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</si>
  <si>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</si>
  <si>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</si>
  <si>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</si>
  <si>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</si>
  <si>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</si>
  <si>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</si>
  <si>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</si>
  <si>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</si>
  <si>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</si>
  <si>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</si>
  <si>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</si>
  <si>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</si>
  <si>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</si>
  <si>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</si>
  <si>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</si>
  <si>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</si>
  <si>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</si>
  <si>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</si>
  <si>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</si>
  <si>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</si>
  <si>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</si>
  <si>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</si>
  <si>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</si>
  <si>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</si>
  <si>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</si>
  <si>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</si>
  <si>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</si>
  <si>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</si>
  <si>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</si>
  <si>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</si>
  <si>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</si>
  <si>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</si>
  <si>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</si>
  <si>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</si>
  <si>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</si>
  <si>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</si>
  <si>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</si>
  <si>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</si>
  <si>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</si>
  <si>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</si>
  <si>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</si>
  <si>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</si>
  <si>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</si>
  <si>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</si>
  <si>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</si>
  <si>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</si>
  <si>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</si>
  <si>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</si>
  <si>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</si>
  <si>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</si>
  <si>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</si>
  <si>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</si>
  <si>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</si>
  <si>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</si>
  <si>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</si>
  <si>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</si>
  <si>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</si>
  <si>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</si>
  <si>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</si>
  <si>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</si>
  <si>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</si>
  <si>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</si>
  <si>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</si>
  <si>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</si>
  <si>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</si>
  <si>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</si>
  <si>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</si>
  <si>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</si>
  <si>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</si>
  <si>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</si>
  <si>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</si>
  <si>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</si>
  <si>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</si>
  <si>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</si>
  <si>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</si>
  <si>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</si>
  <si>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</si>
  <si>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</si>
  <si>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</si>
  <si>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</si>
  <si>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</si>
  <si>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</si>
  <si>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</si>
  <si>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</si>
  <si>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</si>
  <si>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</si>
  <si>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</si>
  <si>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</si>
  <si>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</si>
  <si>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</si>
  <si>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</si>
  <si>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</si>
  <si>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</si>
  <si>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</si>
  <si>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</si>
  <si>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</si>
  <si>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</si>
  <si>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</si>
  <si>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</si>
  <si>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</si>
  <si>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</si>
  <si>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</si>
  <si>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</si>
  <si>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</si>
  <si>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</si>
  <si>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</si>
  <si>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</si>
  <si>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</si>
  <si>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</si>
  <si>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</si>
  <si>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</si>
  <si>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</si>
  <si>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</si>
  <si>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</si>
  <si>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</si>
  <si>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</si>
  <si>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</si>
  <si>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</si>
  <si>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</si>
  <si>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</si>
  <si>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</si>
  <si>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</si>
  <si>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</si>
  <si>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</si>
  <si>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</si>
  <si>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</si>
  <si>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</si>
  <si>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</si>
  <si>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</si>
  <si>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</si>
  <si>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</si>
  <si>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</si>
  <si>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</si>
  <si>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</si>
  <si>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</si>
  <si>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</si>
  <si>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</si>
  <si>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</si>
  <si>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</si>
  <si>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</si>
  <si>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</si>
  <si>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</si>
  <si>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</si>
  <si>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</si>
  <si>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</si>
  <si>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</si>
  <si>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</si>
  <si>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</si>
  <si>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</si>
  <si>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</si>
  <si>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</si>
  <si>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</si>
  <si>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</si>
  <si>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</si>
  <si>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</si>
  <si>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</si>
  <si>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</si>
  <si>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</si>
  <si>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</si>
  <si>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</si>
  <si>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</si>
  <si>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</si>
  <si>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</si>
  <si>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</si>
  <si>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</si>
  <si>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</si>
  <si>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</si>
  <si>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</si>
  <si>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</si>
  <si>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</si>
  <si>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</si>
  <si>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</si>
  <si>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</si>
  <si>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</si>
  <si>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</si>
  <si>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</si>
  <si>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</si>
  <si>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</si>
  <si>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</si>
  <si>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</si>
  <si>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</si>
  <si>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</si>
  <si>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</si>
  <si>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</si>
  <si>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</si>
  <si>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</si>
  <si>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</si>
  <si>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</si>
  <si>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</si>
  <si>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</si>
  <si>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</si>
  <si>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</si>
  <si>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</si>
  <si>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</si>
  <si>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</si>
  <si>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</si>
  <si>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</si>
  <si>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</si>
  <si>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</si>
  <si>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</si>
  <si>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</si>
  <si>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</si>
  <si>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</si>
  <si>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</si>
  <si>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</si>
  <si>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</si>
  <si>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</si>
  <si>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</si>
  <si>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</si>
  <si>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</si>
  <si>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</si>
  <si>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</si>
  <si>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</si>
  <si>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</si>
  <si>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</si>
  <si>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</si>
  <si>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</si>
  <si>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</si>
  <si>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</si>
  <si>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</si>
  <si>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</si>
  <si>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</si>
  <si>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</si>
  <si>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</si>
  <si>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</si>
  <si>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</si>
  <si>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</si>
  <si>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</si>
  <si>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</si>
  <si>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</si>
  <si>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</si>
  <si>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</si>
  <si>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</si>
  <si>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</si>
  <si>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</si>
  <si>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</si>
  <si>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</si>
  <si>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</si>
  <si>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</si>
  <si>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</si>
  <si>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</si>
  <si>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</si>
  <si>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</si>
  <si>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</si>
  <si>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</si>
  <si>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</si>
  <si>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</si>
  <si>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</si>
  <si>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</si>
  <si>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</si>
  <si>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</si>
  <si>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</si>
  <si>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</si>
  <si>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</si>
  <si>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</si>
  <si>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</si>
  <si>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</si>
  <si>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</si>
  <si>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</si>
  <si>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</si>
  <si>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</si>
  <si>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</si>
  <si>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</si>
  <si>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</si>
  <si>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</si>
  <si>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</si>
  <si>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</si>
  <si>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</si>
  <si>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</si>
  <si>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</si>
  <si>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</si>
  <si>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</si>
  <si>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</si>
  <si>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</si>
  <si>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</si>
  <si>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</si>
  <si>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</si>
  <si>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</si>
  <si>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</si>
  <si>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</si>
  <si>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</si>
  <si>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</si>
  <si>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</si>
  <si>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</si>
  <si>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</si>
  <si>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</si>
  <si>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</si>
  <si>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</si>
  <si>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</si>
  <si>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</si>
  <si>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</si>
  <si>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</si>
  <si>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</si>
  <si>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</si>
  <si>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</si>
  <si>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</si>
  <si>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</si>
  <si>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</si>
  <si>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</si>
  <si>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</si>
  <si>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</si>
  <si>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</si>
  <si>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</si>
  <si>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</si>
  <si>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</si>
  <si>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</si>
  <si>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</si>
  <si>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</si>
  <si>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</si>
  <si>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</si>
  <si>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</si>
  <si>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</si>
  <si>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</si>
  <si>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</si>
  <si>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</si>
  <si>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</si>
  <si>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</si>
  <si>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</si>
  <si>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</si>
  <si>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</si>
  <si>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</si>
  <si>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</si>
  <si>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</si>
  <si>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</si>
  <si>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</si>
  <si>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</si>
  <si>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</si>
  <si>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</si>
  <si>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</si>
  <si>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</si>
  <si>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</si>
  <si>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</si>
  <si>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</si>
  <si>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</si>
  <si>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</si>
  <si>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</si>
  <si>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</si>
  <si>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</si>
  <si>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</si>
  <si>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</si>
  <si>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</si>
  <si>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</si>
  <si>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</si>
  <si>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</si>
  <si>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</si>
  <si>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</si>
  <si>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</si>
  <si>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</si>
  <si>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</si>
  <si>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</si>
  <si>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</si>
  <si>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</si>
  <si>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</si>
  <si>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</si>
  <si>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</si>
  <si>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</si>
  <si>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</si>
  <si>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</si>
  <si>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</si>
  <si>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</si>
  <si>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</si>
  <si>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</si>
  <si>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</si>
  <si>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</si>
  <si>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</si>
  <si>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</si>
  <si>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</si>
  <si>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</si>
  <si>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</si>
  <si>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</si>
  <si>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</si>
  <si>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</si>
  <si>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</si>
  <si>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</si>
  <si>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</si>
  <si>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</si>
  <si>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</si>
  <si>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</si>
  <si>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</si>
  <si>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</si>
  <si>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</si>
  <si>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</si>
  <si>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</si>
  <si>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</si>
  <si>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</si>
  <si>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</si>
  <si>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</si>
  <si>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</si>
  <si>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</si>
  <si>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</si>
  <si>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</si>
  <si>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</si>
  <si>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</si>
  <si>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</si>
  <si>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</si>
  <si>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</si>
  <si>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</si>
  <si>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</si>
  <si>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</si>
  <si>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</si>
  <si>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</si>
  <si>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</si>
  <si>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</si>
  <si>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</si>
  <si>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</si>
  <si>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</si>
  <si>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</si>
  <si>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</si>
  <si>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</si>
  <si>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</si>
  <si>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</si>
  <si>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</si>
  <si>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</si>
  <si>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</si>
  <si>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</si>
  <si>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</si>
  <si>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</si>
  <si>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</si>
  <si>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</si>
  <si>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</si>
  <si>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</si>
  <si>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</si>
  <si>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</si>
  <si>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</si>
  <si>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</si>
  <si>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</si>
  <si>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</si>
  <si>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</si>
  <si>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</si>
  <si>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</si>
  <si>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</si>
  <si>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</si>
  <si>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</si>
  <si>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</si>
  <si>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</si>
  <si>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</si>
  <si>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</si>
  <si>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</si>
  <si>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</si>
  <si>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</si>
  <si>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</si>
  <si>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</si>
  <si>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</si>
  <si>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</si>
  <si>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</si>
  <si>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</si>
  <si>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</si>
  <si>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</si>
  <si>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</si>
  <si>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</si>
  <si>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</si>
  <si>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</si>
  <si>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</si>
  <si>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</si>
  <si>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</si>
  <si>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</si>
  <si>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</si>
  <si>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</si>
  <si>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</si>
  <si>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</si>
  <si>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</si>
  <si>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</si>
  <si>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</si>
  <si>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</si>
  <si>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</si>
  <si>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</si>
  <si>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</si>
  <si>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</si>
  <si>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</si>
  <si>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</si>
  <si>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</si>
  <si>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</si>
  <si>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</si>
  <si>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</si>
  <si>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</si>
  <si>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</si>
  <si>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</si>
  <si>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</si>
  <si>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</si>
  <si>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</si>
  <si>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</si>
  <si>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</si>
  <si>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</si>
  <si>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</si>
  <si>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</si>
  <si>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</si>
  <si>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</si>
  <si>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</si>
  <si>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</si>
  <si>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</si>
  <si>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</si>
  <si>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</si>
  <si>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</si>
  <si>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</si>
  <si>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</si>
  <si>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</si>
  <si>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</si>
  <si>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</si>
  <si>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</si>
  <si>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</si>
  <si>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</si>
  <si>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</si>
  <si>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</si>
  <si>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</si>
  <si>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</si>
  <si>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</si>
  <si>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</si>
  <si>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</si>
  <si>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</si>
  <si>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</si>
  <si>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</si>
  <si>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</si>
  <si>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</si>
  <si>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</si>
  <si>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</si>
  <si>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</si>
  <si>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</si>
  <si>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</si>
  <si>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</si>
  <si>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</si>
  <si>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</si>
  <si>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</si>
  <si>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</si>
  <si>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</si>
  <si>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</si>
  <si>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</si>
  <si>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</si>
  <si>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</si>
  <si>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</si>
  <si>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</si>
  <si>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</si>
  <si>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</si>
  <si>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</si>
  <si>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</si>
  <si>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</si>
  <si>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</si>
  <si>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</si>
  <si>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</si>
  <si>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</si>
  <si>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</si>
  <si>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</si>
  <si>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</si>
  <si>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</si>
  <si>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</si>
  <si>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</si>
  <si>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</si>
  <si>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</si>
  <si>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</si>
  <si>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</si>
  <si>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</si>
  <si>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</si>
  <si>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</si>
  <si>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</si>
  <si>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</si>
  <si>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</si>
  <si>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</si>
  <si>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</si>
  <si>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</si>
  <si>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</si>
  <si>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</si>
  <si>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</si>
  <si>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</si>
  <si>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</si>
  <si>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</si>
  <si>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</si>
  <si>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</si>
  <si>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</si>
  <si>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</si>
  <si>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</si>
  <si>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</si>
  <si>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</si>
  <si>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</si>
  <si>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</si>
  <si>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</si>
  <si>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</si>
  <si>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</si>
  <si>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</si>
  <si>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</si>
  <si>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</si>
  <si>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</si>
  <si>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</si>
  <si>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</si>
  <si>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</si>
  <si>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</si>
  <si>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</si>
  <si>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</si>
  <si>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</si>
  <si>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</si>
  <si>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</si>
  <si>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</si>
  <si>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</si>
  <si>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</si>
  <si>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</si>
  <si>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</si>
  <si>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</si>
  <si>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</si>
  <si>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</si>
  <si>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</si>
  <si>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</si>
  <si>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</si>
  <si>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</si>
  <si>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</si>
  <si>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</si>
  <si>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</si>
  <si>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</si>
  <si>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</si>
  <si>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</si>
  <si>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</si>
  <si>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</si>
  <si>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</si>
  <si>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</si>
  <si>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</si>
  <si>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</si>
  <si>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</si>
  <si>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</si>
  <si>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</si>
  <si>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</si>
  <si>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</si>
  <si>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</si>
  <si>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</si>
  <si>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</si>
  <si>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</si>
  <si>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</si>
  <si>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</si>
  <si>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</si>
  <si>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</si>
  <si>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</si>
  <si>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</si>
  <si>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</si>
  <si>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</si>
  <si>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</si>
  <si>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</si>
  <si>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</si>
  <si>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</si>
  <si>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</si>
  <si>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</si>
  <si>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</si>
  <si>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</si>
  <si>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</si>
  <si>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</si>
  <si>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</si>
  <si>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</si>
  <si>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</si>
  <si>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</si>
  <si>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</si>
  <si>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</si>
  <si>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</si>
  <si>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</si>
  <si>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</si>
  <si>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</si>
  <si>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</si>
  <si>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</si>
  <si>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</si>
  <si>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</si>
  <si>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</si>
  <si>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</si>
  <si>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</si>
  <si>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</si>
  <si>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</si>
  <si>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</si>
  <si>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</si>
  <si>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</si>
  <si>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</si>
  <si>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</si>
  <si>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</si>
  <si>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</si>
  <si>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</si>
  <si>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</si>
  <si>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</si>
  <si>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</si>
  <si>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</si>
  <si>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</si>
  <si>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</si>
  <si>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</si>
  <si>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</si>
  <si>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</si>
  <si>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</si>
  <si>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</si>
  <si>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</si>
  <si>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</si>
  <si>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</si>
  <si>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</si>
  <si>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</si>
  <si>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</si>
  <si>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</si>
  <si>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</si>
  <si>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</si>
  <si>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</si>
  <si>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</si>
  <si>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</si>
  <si>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</si>
  <si>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</si>
  <si>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</si>
  <si>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</si>
  <si>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</si>
  <si>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</si>
  <si>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</si>
  <si>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</si>
  <si>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</si>
  <si>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</si>
  <si>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</si>
  <si>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</si>
  <si>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</si>
  <si>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</si>
  <si>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</si>
  <si>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</si>
  <si>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</si>
  <si>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</si>
  <si>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</si>
  <si>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</si>
  <si>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</si>
  <si>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</si>
  <si>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</si>
  <si>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</si>
  <si>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</si>
  <si>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</si>
  <si>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</si>
  <si>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</si>
  <si>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</si>
  <si>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</si>
  <si>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</si>
  <si>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</si>
  <si>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</si>
  <si>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</si>
  <si>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</si>
  <si>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</si>
  <si>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</si>
  <si>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</si>
  <si>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</si>
  <si>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</si>
  <si>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</si>
  <si>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</si>
  <si>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</si>
  <si>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</si>
  <si>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</si>
  <si>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</si>
  <si>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</si>
  <si>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</si>
  <si>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</si>
  <si>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</si>
  <si>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</si>
  <si>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</si>
  <si>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</si>
  <si>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</si>
  <si>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</si>
  <si>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</si>
  <si>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</si>
  <si>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</si>
  <si>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</si>
  <si>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</si>
  <si>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</si>
  <si>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</si>
  <si>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</si>
  <si>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</si>
  <si>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</si>
  <si>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</si>
  <si>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</si>
  <si>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</si>
  <si>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</si>
  <si>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</si>
  <si>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</si>
  <si>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</si>
  <si>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</si>
  <si>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</si>
  <si>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</si>
  <si>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</si>
  <si>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</si>
  <si>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</si>
  <si>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</si>
  <si>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</si>
  <si>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</si>
  <si>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</si>
  <si>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</si>
  <si>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</si>
  <si>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</si>
  <si>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</si>
  <si>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</si>
  <si>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</si>
  <si>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</si>
  <si>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</si>
  <si>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</si>
  <si>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</si>
  <si>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</si>
  <si>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</si>
  <si>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</si>
  <si>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</si>
  <si>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</si>
  <si>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</si>
  <si>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</si>
  <si>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</si>
  <si>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</si>
  <si>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</si>
  <si>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</si>
  <si>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</si>
  <si>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</si>
  <si>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</si>
  <si>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</si>
  <si>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</si>
  <si>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</si>
  <si>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</si>
  <si>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</si>
  <si>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</si>
  <si>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</si>
  <si>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</si>
  <si>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</si>
  <si>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</si>
  <si>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</si>
  <si>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</si>
  <si>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</si>
  <si>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</si>
  <si>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</si>
  <si>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</si>
  <si>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</si>
  <si>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</si>
  <si>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</si>
  <si>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</si>
  <si>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</si>
  <si>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</si>
  <si>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</si>
  <si>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</si>
  <si>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</si>
  <si>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</si>
  <si>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</si>
  <si>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</si>
  <si>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</si>
  <si>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</si>
  <si>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</si>
  <si>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</si>
  <si>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</si>
  <si>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</si>
  <si>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</si>
  <si>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</si>
  <si>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</si>
  <si>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</si>
  <si>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</si>
  <si>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</si>
  <si>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</si>
  <si>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</si>
  <si>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</si>
  <si>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</si>
  <si>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</si>
  <si>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</si>
  <si>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</si>
  <si>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</si>
  <si>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</si>
  <si>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</si>
  <si>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</si>
  <si>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</si>
  <si>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</si>
  <si>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</si>
  <si>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</si>
  <si>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</si>
  <si>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</si>
  <si>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</si>
  <si>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</si>
  <si>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</si>
  <si>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</si>
  <si>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</si>
  <si>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</si>
  <si>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</si>
  <si>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</si>
  <si>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</si>
  <si>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</si>
  <si>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</si>
  <si>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</si>
  <si>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</si>
  <si>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</si>
  <si>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</si>
  <si>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</si>
  <si>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</si>
  <si>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</si>
  <si>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</si>
  <si>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</si>
  <si>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</si>
  <si>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</si>
  <si>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</si>
  <si>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</si>
  <si>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</si>
  <si>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</si>
  <si>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</si>
  <si>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</si>
  <si>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</si>
  <si>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</si>
  <si>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</si>
  <si>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</si>
  <si>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</si>
  <si>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</si>
  <si>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</si>
  <si>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</si>
  <si>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</si>
  <si>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</si>
  <si>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</si>
  <si>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</si>
  <si>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</si>
  <si>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</si>
  <si>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</si>
  <si>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</si>
  <si>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</si>
  <si>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</si>
  <si>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</si>
  <si>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</si>
  <si>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</si>
  <si>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</si>
  <si>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</si>
  <si>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</si>
  <si>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</si>
  <si>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</si>
  <si>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</si>
  <si>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</si>
  <si>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</si>
  <si>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</si>
  <si>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</si>
  <si>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</si>
  <si>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</si>
  <si>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</si>
  <si>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</si>
  <si>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</si>
  <si>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</si>
  <si>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</si>
  <si>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</si>
  <si>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</si>
  <si>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</si>
  <si>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</si>
  <si>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</si>
  <si>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</si>
  <si>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</si>
  <si>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</si>
  <si>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</si>
  <si>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</si>
  <si>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</si>
  <si>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</si>
  <si>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</si>
  <si>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</si>
  <si>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</si>
  <si>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</si>
  <si>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</si>
  <si>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</si>
  <si>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</si>
  <si>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</si>
  <si>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</si>
  <si>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</si>
  <si>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</si>
  <si>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</si>
  <si>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</si>
  <si>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</si>
  <si>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</si>
  <si>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</si>
  <si>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</si>
  <si>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</si>
  <si>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</si>
  <si>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</si>
  <si>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</si>
  <si>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</si>
  <si>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</si>
  <si>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</si>
  <si>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</si>
  <si>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</si>
  <si>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</si>
  <si>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</si>
  <si>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</si>
  <si>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</si>
  <si>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</si>
  <si>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</si>
  <si>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</si>
  <si>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</si>
  <si>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</si>
  <si>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</si>
  <si>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</si>
  <si>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</si>
  <si>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</si>
  <si>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</si>
  <si>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</si>
  <si>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</si>
  <si>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</si>
  <si>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</si>
  <si>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</si>
  <si>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</si>
  <si>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</si>
  <si>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</si>
  <si>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</si>
  <si>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</si>
  <si>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</si>
  <si>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</si>
  <si>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</si>
  <si>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</si>
  <si>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</si>
  <si>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</si>
  <si>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</si>
  <si>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</si>
  <si>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</si>
  <si>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</si>
  <si>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</si>
  <si>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</si>
  <si>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</si>
  <si>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</si>
  <si>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</si>
  <si>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</si>
  <si>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</si>
  <si>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</si>
  <si>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</si>
  <si>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</si>
  <si>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</si>
  <si>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</si>
  <si>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</si>
  <si>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</si>
  <si>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</si>
  <si>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</si>
  <si>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</si>
  <si>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</si>
  <si>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</si>
  <si>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</si>
  <si>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</si>
  <si>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</si>
  <si>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</si>
  <si>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</si>
  <si>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</si>
  <si>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</si>
  <si>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</si>
  <si>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</si>
  <si>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</si>
  <si>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</si>
  <si>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</si>
  <si>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</si>
  <si>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</si>
  <si>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</si>
  <si>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</si>
  <si>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</si>
  <si>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</si>
  <si>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</si>
  <si>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</si>
  <si>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</si>
  <si>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</si>
  <si>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</si>
  <si>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</si>
  <si>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</si>
  <si>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</si>
  <si>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</si>
  <si>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</si>
  <si>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</si>
  <si>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</si>
  <si>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</si>
  <si>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</si>
  <si>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</si>
  <si>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</si>
  <si>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</si>
  <si>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</si>
  <si>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</si>
  <si>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</si>
  <si>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</si>
  <si>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</si>
  <si>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</si>
  <si>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</si>
  <si>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</si>
  <si>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</si>
  <si>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</si>
  <si>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</si>
  <si>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</si>
  <si>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</si>
  <si>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</si>
  <si>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</si>
  <si>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</si>
  <si>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</si>
  <si>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</si>
  <si>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</si>
  <si>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</si>
  <si>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</si>
  <si>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</si>
  <si>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</si>
  <si>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</si>
  <si>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</si>
  <si>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</si>
  <si>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</si>
  <si>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</si>
  <si>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</si>
  <si>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</si>
  <si>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</si>
  <si>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</si>
  <si>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</si>
  <si>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</si>
  <si>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</si>
  <si>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</si>
  <si>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</si>
  <si>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</si>
  <si>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</si>
  <si>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</si>
  <si>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</si>
  <si>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</si>
  <si>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</si>
  <si>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</si>
  <si>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</si>
  <si>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</si>
  <si>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</si>
  <si>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</si>
  <si>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</si>
  <si>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</si>
  <si>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</si>
  <si>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</si>
  <si>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</si>
  <si>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</si>
  <si>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</si>
  <si>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</si>
  <si>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</si>
  <si>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</si>
  <si>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</si>
  <si>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</si>
  <si>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</si>
  <si>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</si>
  <si>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</si>
  <si>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</si>
  <si>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</si>
  <si>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</si>
  <si>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</si>
  <si>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</si>
  <si>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</si>
  <si>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</si>
  <si>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</si>
  <si>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</si>
  <si>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</si>
  <si>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</si>
  <si>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</si>
  <si>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</si>
  <si>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</si>
  <si>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</si>
  <si>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</si>
  <si>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</si>
  <si>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</si>
  <si>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</si>
  <si>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</si>
  <si>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</si>
  <si>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</si>
  <si>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</si>
  <si>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</si>
  <si>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</si>
  <si>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</si>
  <si>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</si>
  <si>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</si>
  <si>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</si>
  <si>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</si>
  <si>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</si>
  <si>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</si>
  <si>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</si>
  <si>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</si>
  <si>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</si>
  <si>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</si>
  <si>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</si>
  <si>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</si>
  <si>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</si>
  <si>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</si>
  <si>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</si>
  <si>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</si>
  <si>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</si>
  <si>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</si>
  <si>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</si>
  <si>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</si>
  <si>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</si>
  <si>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</si>
  <si>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</si>
  <si>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</si>
  <si>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</si>
  <si>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</si>
  <si>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</si>
  <si>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</si>
  <si>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</si>
  <si>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</si>
  <si>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</si>
  <si>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</si>
  <si>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</si>
  <si>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</si>
  <si>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</si>
  <si>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</si>
  <si>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</si>
  <si>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</si>
  <si>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</si>
  <si>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</si>
  <si>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</si>
  <si>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</si>
  <si>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</si>
  <si>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</si>
  <si>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</si>
  <si>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</si>
  <si>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</si>
  <si>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</si>
  <si>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</si>
  <si>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</si>
  <si>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</si>
  <si>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</si>
  <si>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</si>
  <si>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</si>
  <si>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</si>
  <si>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</si>
  <si>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</si>
  <si>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</si>
  <si>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</si>
  <si>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</si>
  <si>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</si>
  <si>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</si>
  <si>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</si>
  <si>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</si>
  <si>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</si>
  <si>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</si>
  <si>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</si>
  <si>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</si>
  <si>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</si>
  <si>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</si>
  <si>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</si>
  <si>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</si>
  <si>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</si>
  <si>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</si>
  <si>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</si>
  <si>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</si>
  <si>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</si>
  <si>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</si>
  <si>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</si>
  <si>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</si>
  <si>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</si>
  <si>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</si>
  <si>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</si>
  <si>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</si>
  <si>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</si>
  <si>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</si>
  <si>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</si>
  <si>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</si>
  <si>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</si>
  <si>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</si>
  <si>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</si>
  <si>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</si>
  <si>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</si>
  <si>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</si>
  <si>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</si>
  <si>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</si>
  <si>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</si>
  <si>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</si>
  <si>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</si>
  <si>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</si>
  <si>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</si>
  <si>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</si>
  <si>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</si>
  <si>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</si>
  <si>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</si>
  <si>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</si>
  <si>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</si>
  <si>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</si>
  <si>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</si>
  <si>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</si>
  <si>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</si>
  <si>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</si>
  <si>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</si>
  <si>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</si>
  <si>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</si>
  <si>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</si>
  <si>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</si>
  <si>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</si>
  <si>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</si>
  <si>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</si>
  <si>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</si>
  <si>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</si>
  <si>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</si>
  <si>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</si>
  <si>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</si>
  <si>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</si>
  <si>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</si>
  <si>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</si>
  <si>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</si>
  <si>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</si>
  <si>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</si>
  <si>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</si>
  <si>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</si>
  <si>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</si>
  <si>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</si>
  <si>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</si>
  <si>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</si>
  <si>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</si>
  <si>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</si>
  <si>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</si>
  <si>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</si>
  <si>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</si>
  <si>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</si>
  <si>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</si>
  <si>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</si>
  <si>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</si>
  <si>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</si>
  <si>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</si>
  <si>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</si>
  <si>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</si>
  <si>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</si>
  <si>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</si>
  <si>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</si>
  <si>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</si>
  <si>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</si>
  <si>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</si>
  <si>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</si>
  <si>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</si>
  <si>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</si>
  <si>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</si>
  <si>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</si>
  <si>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</si>
  <si>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</si>
  <si>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</si>
  <si>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</si>
  <si>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</si>
  <si>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</si>
  <si>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</si>
  <si>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</si>
  <si>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</si>
  <si>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</si>
  <si>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</si>
  <si>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</si>
  <si>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</si>
  <si>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</si>
  <si>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</si>
  <si>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</si>
  <si>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</si>
  <si>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</si>
  <si>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</si>
  <si>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</si>
  <si>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</si>
  <si>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</si>
  <si>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</si>
  <si>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</si>
  <si>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</si>
  <si>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</si>
  <si>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</si>
  <si>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</si>
  <si>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</si>
  <si>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</si>
  <si>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</si>
  <si>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</si>
  <si>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</si>
  <si>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</si>
  <si>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</si>
  <si>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</si>
  <si>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</si>
  <si>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</si>
  <si>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</si>
  <si>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</si>
  <si>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</si>
  <si>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</si>
  <si>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</si>
  <si>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</si>
  <si>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</si>
  <si>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</si>
  <si>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</si>
  <si>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</si>
  <si>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</si>
  <si>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</si>
  <si>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</si>
  <si>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</si>
  <si>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</si>
  <si>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</si>
  <si>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</si>
  <si>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</si>
  <si>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</si>
  <si>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</si>
  <si>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</si>
  <si>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</si>
  <si>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</si>
  <si>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</si>
  <si>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</si>
  <si>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</si>
  <si>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</si>
  <si>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</si>
  <si>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</si>
  <si>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</si>
  <si>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</si>
  <si>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</si>
  <si>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</si>
  <si>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</si>
  <si>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</si>
  <si>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</si>
  <si>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</si>
  <si>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</si>
  <si>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</si>
  <si>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</si>
  <si>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</si>
  <si>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</si>
  <si>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</si>
  <si>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</si>
  <si>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</si>
  <si>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</si>
  <si>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</si>
  <si>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</si>
  <si>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</si>
  <si>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</si>
  <si>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</si>
  <si>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</si>
  <si>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</si>
  <si>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</si>
  <si>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</si>
  <si>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</si>
  <si>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</si>
  <si>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</si>
  <si>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</si>
  <si>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</si>
  <si>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</si>
  <si>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</si>
  <si>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</si>
  <si>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</si>
  <si>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</si>
  <si>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</si>
  <si>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</si>
  <si>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</si>
  <si>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</si>
  <si>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</si>
  <si>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</si>
  <si>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</si>
  <si>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</si>
  <si>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</si>
  <si>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</si>
  <si>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</si>
  <si>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</si>
  <si>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</si>
  <si>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</si>
  <si>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</si>
  <si>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</si>
  <si>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</si>
  <si>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</si>
  <si>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</si>
  <si>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</si>
  <si>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</si>
  <si>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</si>
  <si>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</si>
  <si>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</si>
  <si>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</si>
  <si>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</si>
  <si>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</si>
  <si>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</si>
  <si>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</si>
  <si>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</si>
  <si>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</si>
  <si>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</si>
  <si>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</si>
  <si>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</si>
  <si>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</si>
  <si>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</si>
  <si>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</si>
  <si>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</si>
  <si>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</si>
  <si>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</si>
  <si>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</si>
  <si>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</si>
  <si>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</si>
  <si>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</si>
  <si>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</si>
  <si>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</si>
  <si>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</si>
  <si>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</si>
  <si>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</si>
  <si>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</si>
  <si>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</si>
  <si>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</si>
  <si>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</si>
  <si>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</si>
  <si>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</si>
  <si>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</si>
  <si>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</si>
  <si>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</si>
  <si>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</si>
  <si>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</si>
  <si>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</si>
  <si>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</si>
  <si>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</si>
  <si>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</si>
  <si>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</si>
  <si>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</si>
  <si>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</si>
  <si>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</si>
  <si>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</si>
  <si>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</si>
  <si>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</si>
  <si>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</si>
  <si>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</si>
  <si>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</si>
  <si>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</si>
  <si>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</si>
  <si>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</si>
  <si>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</si>
  <si>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</si>
  <si>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</si>
  <si>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</si>
  <si>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</si>
  <si>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</si>
  <si>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</si>
  <si>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</si>
  <si>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</si>
  <si>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</si>
  <si>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</si>
  <si>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</si>
  <si>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</si>
  <si>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</si>
  <si>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</si>
  <si>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</si>
  <si>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</si>
  <si>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</si>
  <si>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</si>
  <si>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</si>
  <si>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</si>
  <si>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</si>
  <si>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</si>
  <si>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</si>
  <si>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</si>
  <si>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</si>
  <si>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</si>
  <si>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</si>
  <si>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</si>
  <si>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</si>
  <si>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</si>
  <si>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</si>
  <si>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</si>
  <si>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</si>
  <si>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</si>
  <si>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</si>
  <si>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</si>
  <si>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</si>
  <si>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</si>
  <si>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</si>
  <si>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</si>
  <si>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</si>
  <si>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</si>
  <si>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</si>
  <si>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</si>
  <si>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</si>
  <si>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</si>
  <si>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</si>
  <si>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</si>
  <si>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</si>
  <si>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</si>
  <si>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</si>
  <si>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</si>
  <si>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</si>
  <si>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</si>
  <si>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</si>
  <si>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</si>
  <si>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</si>
  <si>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</si>
  <si>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</si>
  <si>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</si>
  <si>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</si>
  <si>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</si>
  <si>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</si>
  <si>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</si>
  <si>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</si>
  <si>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</si>
  <si>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</si>
  <si>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</si>
  <si>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</si>
  <si>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</si>
  <si>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</si>
  <si>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</si>
  <si>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</si>
  <si>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</si>
  <si>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</si>
  <si>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</si>
  <si>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</si>
  <si>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</si>
  <si>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</si>
  <si>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</si>
  <si>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</si>
  <si>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</si>
  <si>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</si>
  <si>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</si>
  <si>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</si>
  <si>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</si>
  <si>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</si>
  <si>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</si>
  <si>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</si>
  <si>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</si>
  <si>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</si>
  <si>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</si>
  <si>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</si>
  <si>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</si>
  <si>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</si>
  <si>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</si>
  <si>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</si>
  <si>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</si>
  <si>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</si>
  <si>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</si>
  <si>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</si>
  <si>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</si>
  <si>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</si>
  <si>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</si>
  <si>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</si>
  <si>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</si>
  <si>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</si>
  <si>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</si>
  <si>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</si>
  <si>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</si>
  <si>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</si>
  <si>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</si>
  <si>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</si>
  <si>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</si>
  <si>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</si>
  <si>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</si>
  <si>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</si>
  <si>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</si>
  <si>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</si>
  <si>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</si>
  <si>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</si>
  <si>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</si>
  <si>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</si>
  <si>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</si>
  <si>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</si>
  <si>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</si>
  <si>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</si>
  <si>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</si>
  <si>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</si>
  <si>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</si>
  <si>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</si>
  <si>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</si>
  <si>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</si>
  <si>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</si>
  <si>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</si>
  <si>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</si>
  <si>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</si>
  <si>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</si>
  <si>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</si>
  <si>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</si>
  <si>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</si>
  <si>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</si>
  <si>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</si>
  <si>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</si>
  <si>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</si>
  <si>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</si>
  <si>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</si>
  <si>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</si>
  <si>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</si>
  <si>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</si>
  <si>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</si>
  <si>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</si>
  <si>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</si>
  <si>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</si>
  <si>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</si>
  <si>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</si>
  <si>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</si>
  <si>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</si>
  <si>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</si>
  <si>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</si>
  <si>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</si>
  <si>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</si>
  <si>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</si>
  <si>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</si>
  <si>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</si>
  <si>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</si>
  <si>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</si>
  <si>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</si>
  <si>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</si>
  <si>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</si>
  <si>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</si>
  <si>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</si>
  <si>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</si>
  <si>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</si>
  <si>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</si>
  <si>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</si>
  <si>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</si>
  <si>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</si>
  <si>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</si>
  <si>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</si>
  <si>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</si>
  <si>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</si>
  <si>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</si>
  <si>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</si>
  <si>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</si>
  <si>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</si>
  <si>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</si>
  <si>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</si>
  <si>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</si>
  <si>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</si>
  <si>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</si>
  <si>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</si>
  <si>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</si>
  <si>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</si>
  <si>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</si>
  <si>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</si>
  <si>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</si>
  <si>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</si>
  <si>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</si>
  <si>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</si>
  <si>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</si>
  <si>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</si>
  <si>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</si>
  <si>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</si>
  <si>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</si>
  <si>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</si>
  <si>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</si>
  <si>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</si>
  <si>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</si>
  <si>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</si>
  <si>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</si>
  <si>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</si>
  <si>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</si>
  <si>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</si>
  <si>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</si>
  <si>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</si>
  <si>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</si>
  <si>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</si>
  <si>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</si>
  <si>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</si>
  <si>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</si>
  <si>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</si>
  <si>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</si>
  <si>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</si>
  <si>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</si>
  <si>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</si>
  <si>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</si>
  <si>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</si>
  <si>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</si>
  <si>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</si>
  <si>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</si>
  <si>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</si>
  <si>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</si>
  <si>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</si>
  <si>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</si>
  <si>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</si>
  <si>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</si>
  <si>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</si>
  <si>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</si>
  <si>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</si>
  <si>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</si>
  <si>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</si>
  <si>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</si>
  <si>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</si>
  <si>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</si>
  <si>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</si>
  <si>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</si>
  <si>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</si>
  <si>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</si>
  <si>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</si>
  <si>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</si>
  <si>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</si>
  <si>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</si>
  <si>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</si>
  <si>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</si>
  <si>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</si>
  <si>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</si>
  <si>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</si>
  <si>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</si>
  <si>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</si>
  <si>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</si>
  <si>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</si>
  <si>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</si>
  <si>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</si>
  <si>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</si>
  <si>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</si>
  <si>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</si>
  <si>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</si>
  <si>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</si>
  <si>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</si>
  <si>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</si>
  <si>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</si>
  <si>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</si>
  <si>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</si>
  <si>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</si>
  <si>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</si>
  <si>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</si>
  <si>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</si>
  <si>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</si>
  <si>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</si>
  <si>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</si>
  <si>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</si>
  <si>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</si>
  <si>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</si>
  <si>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</si>
  <si>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</si>
  <si>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</si>
  <si>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</si>
  <si>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</si>
  <si>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</si>
  <si>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</si>
  <si>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</si>
  <si>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</si>
  <si>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</si>
  <si>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</si>
  <si>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</si>
  <si>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</si>
  <si>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</si>
  <si>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</si>
  <si>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</si>
  <si>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</si>
  <si>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</si>
  <si>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</si>
  <si>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</si>
  <si>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</si>
  <si>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</si>
  <si>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</si>
  <si>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</si>
  <si>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</si>
  <si>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</si>
  <si>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</si>
  <si>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</si>
  <si>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</si>
  <si>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</si>
  <si>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</si>
  <si>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</si>
  <si>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</si>
  <si>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</si>
  <si>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</si>
  <si>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</si>
  <si>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</si>
  <si>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</si>
  <si>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</si>
  <si>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</si>
  <si>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</si>
  <si>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</si>
  <si>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</si>
  <si>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</si>
  <si>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</si>
  <si>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</si>
  <si>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</si>
  <si>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</si>
  <si>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</si>
  <si>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</si>
  <si>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</si>
  <si>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</si>
  <si>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</si>
  <si>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</si>
  <si>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</si>
  <si>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</si>
  <si>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</si>
  <si>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</si>
  <si>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</si>
  <si>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</si>
  <si>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</si>
  <si>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</si>
  <si>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</si>
  <si>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</si>
  <si>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</si>
  <si>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</si>
  <si>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</si>
  <si>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</si>
  <si>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</si>
  <si>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</si>
  <si>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</si>
  <si>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</si>
  <si>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</si>
  <si>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</si>
  <si>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</si>
  <si>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</si>
  <si>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</si>
  <si>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</si>
  <si>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</si>
  <si>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</si>
  <si>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</si>
  <si>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</si>
  <si>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</si>
  <si>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</si>
  <si>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</si>
  <si>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</si>
  <si>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</si>
  <si>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</si>
  <si>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</si>
  <si>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</si>
  <si>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</si>
  <si>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</si>
  <si>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</si>
  <si>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</si>
  <si>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</si>
  <si>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</si>
  <si>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</si>
  <si>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</si>
  <si>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</si>
  <si>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</si>
  <si>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</si>
  <si>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</si>
  <si>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</si>
  <si>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</si>
  <si>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</si>
  <si>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</si>
  <si>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</si>
  <si>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</si>
  <si>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</si>
  <si>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</si>
  <si>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</si>
  <si>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</si>
  <si>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</si>
  <si>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</si>
  <si>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</si>
  <si>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</si>
  <si>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</si>
  <si>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</si>
  <si>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</si>
  <si>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</si>
  <si>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</si>
  <si>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</si>
  <si>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</si>
  <si>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</si>
  <si>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</si>
  <si>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</si>
  <si>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</si>
  <si>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</si>
  <si>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</si>
  <si>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</si>
  <si>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</si>
  <si>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</si>
  <si>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</si>
  <si>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</si>
  <si>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</si>
  <si>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</si>
  <si>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</si>
  <si>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</si>
  <si>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</si>
  <si>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</si>
  <si>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</si>
  <si>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</si>
  <si>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</si>
  <si>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</si>
  <si>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</si>
  <si>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</si>
  <si>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</si>
  <si>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</si>
  <si>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</si>
  <si>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</si>
  <si>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</si>
  <si>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</si>
  <si>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</si>
  <si>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</si>
  <si>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</si>
  <si>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</si>
  <si>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</si>
  <si>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</si>
  <si>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</si>
  <si>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</si>
  <si>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</si>
  <si>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</si>
  <si>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</si>
  <si>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</si>
  <si>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</si>
  <si>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</si>
  <si>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</si>
  <si>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</si>
  <si>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</si>
  <si>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</si>
  <si>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</si>
  <si>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</si>
  <si>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</si>
  <si>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</si>
  <si>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</si>
  <si>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</si>
  <si>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</si>
  <si>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</si>
  <si>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</si>
  <si>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</si>
  <si>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</si>
  <si>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</si>
  <si>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</si>
  <si>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</si>
  <si>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</si>
  <si>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</si>
  <si>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</si>
  <si>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</si>
  <si>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</si>
  <si>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</si>
  <si>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</si>
  <si>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</si>
  <si>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</si>
  <si>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</si>
  <si>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</si>
  <si>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</si>
  <si>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</si>
  <si>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</si>
  <si>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</si>
  <si>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</si>
  <si>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</si>
  <si>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</si>
  <si>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</si>
  <si>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</si>
  <si>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</si>
  <si>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</si>
  <si>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</si>
  <si>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</si>
  <si>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</si>
  <si>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</si>
  <si>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</si>
  <si>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</si>
  <si>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</si>
  <si>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</si>
  <si>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</si>
  <si>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</si>
  <si>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</si>
  <si>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</si>
  <si>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</si>
  <si>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</si>
  <si>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</si>
  <si>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</si>
  <si>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</si>
  <si>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</si>
  <si>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</si>
  <si>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</si>
  <si>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</si>
  <si>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</si>
  <si>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</si>
  <si>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</si>
  <si>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</si>
  <si>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</si>
  <si>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</si>
  <si>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</si>
  <si>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</si>
  <si>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</si>
  <si>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</si>
  <si>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</si>
  <si>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</si>
  <si>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</si>
  <si>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</si>
  <si>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</si>
  <si>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</si>
  <si>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</si>
  <si>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</si>
  <si>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</si>
  <si>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</si>
  <si>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</si>
  <si>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</si>
  <si>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</si>
  <si>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</si>
  <si>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</si>
  <si>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</si>
  <si>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</si>
  <si>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</si>
  <si>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</si>
  <si>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</si>
  <si>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</si>
  <si>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</si>
  <si>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</si>
  <si>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</si>
  <si>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</si>
  <si>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</si>
  <si>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</si>
  <si>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</si>
  <si>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</si>
  <si>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</si>
  <si>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</si>
  <si>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</si>
  <si>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</si>
  <si>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</si>
  <si>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</si>
  <si>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</si>
  <si>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</si>
  <si>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</si>
  <si>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</si>
  <si>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</si>
  <si>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</si>
  <si>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</si>
  <si>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</si>
  <si>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</si>
  <si>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</si>
  <si>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</si>
  <si>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</si>
  <si>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</si>
  <si>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</si>
  <si>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</si>
  <si>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</si>
  <si>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</si>
  <si>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</si>
  <si>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</si>
  <si>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</si>
  <si>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</si>
  <si>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</si>
  <si>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</si>
  <si>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</si>
  <si>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</si>
  <si>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</si>
  <si>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</si>
  <si>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</si>
  <si>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</si>
  <si>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</si>
  <si>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</si>
  <si>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</si>
  <si>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</si>
  <si>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</si>
  <si>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</si>
  <si>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</si>
  <si>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</si>
  <si>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</si>
  <si>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</si>
  <si>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</si>
  <si>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</si>
  <si>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</si>
  <si>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</si>
  <si>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</si>
  <si>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</si>
  <si>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</si>
  <si>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</si>
  <si>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</si>
  <si>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</si>
  <si>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</si>
  <si>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</si>
  <si>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</si>
  <si>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</si>
  <si>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</si>
  <si>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</si>
  <si>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</si>
  <si>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</si>
  <si>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</si>
  <si>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</si>
  <si>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</si>
  <si>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</si>
  <si>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</si>
  <si>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</si>
  <si>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</si>
  <si>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</si>
  <si>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</si>
  <si>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</si>
  <si>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</si>
  <si>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</si>
  <si>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</si>
  <si>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</si>
  <si>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</si>
  <si>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</si>
  <si>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</si>
  <si>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</si>
  <si>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</si>
  <si>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</si>
  <si>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</si>
  <si>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</si>
  <si>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</si>
  <si>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</si>
  <si>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</si>
  <si>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</si>
  <si>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</si>
  <si>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</si>
  <si>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</si>
  <si>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</si>
  <si>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</si>
  <si>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</si>
  <si>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</si>
  <si>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</si>
  <si>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</si>
  <si>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</si>
  <si>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</si>
  <si>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</si>
  <si>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</si>
  <si>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</si>
  <si>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</si>
  <si>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</si>
  <si>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</si>
  <si>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</si>
  <si>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</si>
  <si>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</si>
  <si>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</si>
  <si>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</si>
  <si>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</si>
  <si>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</si>
  <si>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</si>
  <si>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</si>
  <si>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</si>
  <si>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</si>
  <si>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</si>
  <si>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</si>
  <si>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</si>
  <si>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</si>
  <si>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</si>
  <si>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</si>
  <si>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</si>
  <si>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</si>
  <si>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</si>
  <si>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</si>
  <si>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</si>
  <si>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</si>
  <si>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</si>
  <si>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</si>
  <si>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</si>
  <si>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</si>
  <si>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</si>
  <si>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</si>
  <si>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</si>
  <si>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</si>
  <si>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</si>
  <si>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</si>
  <si>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</si>
  <si>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</si>
  <si>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</si>
  <si>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</si>
  <si>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</si>
  <si>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</si>
  <si>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</si>
  <si>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</si>
  <si>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</si>
  <si>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</si>
  <si>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</si>
  <si>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</si>
  <si>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</si>
  <si>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</si>
  <si>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</si>
  <si>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</si>
  <si>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</si>
  <si>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</si>
  <si>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</si>
  <si>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</si>
  <si>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</si>
  <si>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</si>
  <si>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</si>
  <si>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</si>
  <si>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</si>
  <si>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</si>
  <si>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</si>
  <si>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</si>
  <si>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</si>
  <si>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</si>
  <si>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</si>
  <si>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</si>
  <si>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</si>
  <si>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</si>
  <si>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</si>
  <si>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</si>
  <si>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</si>
  <si>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</si>
  <si>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</si>
  <si>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</si>
  <si>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</si>
  <si>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</si>
  <si>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</si>
  <si>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</si>
  <si>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</si>
  <si>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</si>
  <si>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</si>
  <si>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</si>
  <si>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</si>
  <si>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</si>
  <si>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</si>
  <si>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</si>
  <si>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</si>
  <si>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</si>
  <si>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</si>
  <si>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</si>
  <si>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</si>
  <si>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</si>
  <si>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</si>
  <si>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</si>
  <si>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</si>
  <si>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</si>
  <si>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</si>
  <si>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</si>
  <si>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</si>
  <si>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</si>
  <si>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</si>
  <si>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</si>
  <si>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</si>
  <si>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</si>
  <si>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</si>
  <si>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</si>
  <si>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</si>
  <si>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</si>
  <si>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</si>
  <si>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</si>
  <si>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</si>
  <si>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</si>
  <si>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</si>
  <si>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</si>
  <si>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</si>
  <si>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</si>
  <si>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</si>
  <si>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</si>
  <si>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</si>
  <si>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</si>
  <si>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</si>
  <si>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</si>
  <si>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</si>
  <si>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</si>
  <si>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</si>
  <si>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</si>
  <si>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</si>
  <si>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</si>
  <si>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</si>
  <si>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</si>
  <si>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</si>
  <si>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</si>
  <si>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</si>
  <si>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</si>
  <si>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</si>
  <si>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</si>
  <si>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</si>
  <si>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</si>
  <si>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</si>
  <si>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</si>
  <si>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</si>
  <si>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</si>
  <si>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</si>
  <si>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</si>
  <si>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</si>
  <si>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</si>
  <si>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</si>
  <si>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</si>
  <si>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</si>
  <si>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</si>
  <si>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</si>
  <si>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</si>
  <si>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</si>
  <si>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</si>
  <si>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</si>
  <si>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</si>
  <si>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</si>
  <si>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</si>
  <si>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</si>
  <si>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</si>
  <si>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</si>
  <si>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</si>
  <si>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</si>
  <si>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</si>
  <si>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</si>
  <si>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</si>
  <si>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</si>
  <si>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</si>
  <si>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</si>
  <si>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</si>
  <si>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</si>
  <si>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</si>
  <si>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</si>
  <si>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</si>
  <si>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</si>
  <si>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</si>
  <si>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</si>
  <si>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</si>
  <si>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</si>
  <si>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</si>
  <si>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</si>
  <si>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</si>
  <si>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</si>
  <si>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</si>
  <si>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</si>
  <si>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</si>
  <si>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</si>
  <si>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</si>
  <si>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</si>
  <si>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</si>
  <si>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</si>
  <si>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</si>
  <si>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</si>
  <si>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</si>
  <si>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</si>
  <si>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</si>
  <si>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</si>
  <si>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</si>
  <si>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</si>
  <si>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</si>
  <si>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</si>
  <si>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</si>
  <si>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</si>
  <si>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</si>
  <si>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</si>
  <si>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</si>
  <si>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</si>
  <si>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</si>
  <si>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</si>
  <si>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</si>
  <si>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</si>
  <si>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</si>
  <si>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</si>
  <si>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</si>
  <si>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</si>
  <si>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</si>
  <si>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</si>
  <si>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</si>
  <si>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</si>
  <si>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</si>
  <si>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</si>
  <si>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</si>
  <si>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</si>
  <si>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</si>
  <si>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</si>
  <si>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</si>
  <si>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</si>
  <si>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</si>
  <si>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</si>
  <si>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</si>
  <si>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</si>
  <si>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</si>
  <si>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</si>
  <si>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</si>
  <si>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</si>
  <si>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</si>
  <si>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</si>
  <si>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</si>
  <si>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</si>
  <si>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</si>
  <si>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</si>
  <si>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</si>
  <si>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</si>
  <si>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</si>
  <si>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</si>
  <si>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</si>
  <si>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</si>
  <si>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</si>
  <si>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</si>
  <si>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</si>
  <si>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</si>
  <si>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</si>
  <si>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</si>
  <si>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</si>
  <si>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</si>
  <si>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</si>
  <si>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</si>
  <si>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</si>
  <si>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</si>
  <si>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</si>
  <si>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</si>
  <si>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</si>
  <si>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</si>
  <si>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</si>
  <si>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</si>
  <si>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</si>
  <si>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</si>
  <si>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</si>
  <si>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</si>
  <si>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</si>
  <si>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</si>
  <si>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</si>
  <si>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</si>
  <si>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</si>
  <si>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</si>
  <si>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</si>
  <si>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</si>
  <si>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</si>
  <si>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</si>
  <si>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</si>
  <si>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</si>
  <si>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</si>
  <si>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</si>
  <si>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</si>
  <si>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</si>
  <si>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</si>
  <si>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</si>
  <si>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</si>
  <si>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</si>
  <si>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</si>
  <si>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</si>
  <si>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</si>
  <si>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</si>
  <si>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</si>
  <si>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</si>
  <si>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</si>
  <si>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</si>
  <si>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</si>
  <si>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</si>
  <si>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</si>
  <si>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</si>
  <si>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</si>
  <si>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</si>
  <si>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</si>
  <si>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</si>
  <si>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</si>
  <si>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</si>
  <si>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</si>
  <si>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</si>
  <si>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</si>
  <si>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</si>
  <si>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</si>
  <si>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</si>
  <si>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</si>
  <si>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</si>
  <si>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</si>
  <si>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</si>
  <si>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</si>
  <si>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</si>
  <si>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</si>
  <si>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</si>
  <si>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</si>
  <si>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</si>
  <si>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</si>
  <si>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</si>
  <si>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</si>
  <si>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</si>
  <si>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</si>
  <si>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</si>
  <si>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</si>
  <si>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</si>
  <si>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</si>
  <si>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</si>
  <si>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</si>
  <si>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</si>
  <si>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</si>
  <si>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</si>
  <si>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</si>
  <si>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</si>
  <si>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</si>
  <si>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</si>
  <si>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</si>
  <si>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</si>
  <si>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</si>
  <si>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</si>
  <si>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</si>
  <si>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</si>
  <si>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</si>
  <si>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</si>
  <si>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</si>
  <si>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</si>
  <si>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</si>
  <si>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</si>
  <si>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</si>
  <si>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</si>
  <si>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</si>
  <si>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</si>
  <si>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</si>
  <si>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</si>
  <si>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</si>
  <si>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</si>
  <si>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</si>
  <si>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</si>
  <si>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</si>
  <si>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</si>
  <si>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</si>
  <si>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</si>
  <si>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</si>
  <si>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</si>
  <si>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</si>
  <si>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</si>
  <si>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</si>
  <si>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</si>
  <si>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</si>
  <si>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</si>
  <si>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</si>
  <si>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</si>
  <si>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</si>
  <si>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</si>
  <si>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</si>
  <si>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</si>
  <si>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</si>
  <si>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</si>
  <si>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</si>
  <si>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</si>
  <si>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</si>
  <si>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</si>
  <si>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</si>
  <si>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</si>
  <si>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</si>
  <si>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</si>
  <si>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</si>
  <si>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</si>
  <si>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</si>
  <si>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</si>
  <si>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</si>
  <si>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</si>
  <si>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</si>
  <si>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</si>
  <si>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</si>
  <si>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</si>
  <si>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</si>
  <si>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</si>
  <si>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</si>
  <si>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</si>
  <si>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</si>
  <si>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</si>
  <si>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</si>
  <si>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</si>
  <si>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</si>
  <si>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</si>
  <si>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</si>
  <si>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</si>
  <si>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</si>
  <si>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</si>
  <si>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</si>
  <si>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</si>
  <si>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</si>
  <si>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</si>
  <si>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</si>
  <si>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</si>
  <si>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</si>
  <si>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</si>
  <si>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</si>
  <si>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</si>
  <si>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</si>
  <si>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</si>
  <si>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</si>
  <si>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</si>
  <si>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</si>
  <si>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</si>
  <si>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</si>
  <si>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</si>
  <si>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</si>
  <si>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</si>
  <si>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</si>
  <si>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</si>
  <si>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</si>
  <si>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</si>
  <si>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</si>
  <si>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</si>
  <si>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</si>
  <si>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</si>
  <si>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</si>
  <si>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</si>
  <si>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</si>
  <si>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</si>
  <si>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</si>
  <si>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</si>
  <si>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</si>
  <si>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</si>
  <si>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</si>
  <si>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</si>
  <si>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</si>
  <si>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</si>
  <si>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</si>
  <si>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</si>
  <si>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</si>
  <si>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</si>
  <si>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</si>
  <si>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</si>
  <si>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</si>
  <si>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</si>
  <si>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</si>
  <si>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</si>
  <si>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</si>
  <si>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</si>
  <si>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</si>
  <si>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</si>
  <si>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</si>
  <si>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</si>
  <si>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</si>
  <si>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</si>
  <si>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</si>
  <si>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</si>
  <si>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</si>
  <si>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</si>
  <si>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</si>
  <si>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</si>
  <si>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</si>
  <si>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</si>
  <si>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</si>
  <si>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</si>
  <si>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</si>
  <si>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</si>
  <si>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</si>
  <si>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</si>
  <si>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</si>
  <si>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</si>
  <si>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</si>
  <si>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</si>
  <si>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</si>
  <si>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</si>
  <si>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</si>
  <si>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</si>
  <si>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</si>
  <si>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</si>
  <si>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</si>
  <si>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</si>
  <si>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</si>
  <si>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</si>
  <si>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</si>
  <si>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</si>
  <si>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</si>
  <si>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</si>
  <si>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</si>
  <si>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</si>
  <si>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</si>
  <si>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</si>
  <si>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</si>
  <si>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</si>
  <si>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</si>
  <si>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</si>
  <si>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</si>
  <si>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</si>
  <si>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</si>
  <si>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</si>
  <si>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</si>
  <si>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</si>
  <si>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</si>
  <si>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</si>
  <si>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</si>
  <si>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</si>
  <si>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</si>
  <si>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</si>
  <si>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</si>
  <si>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</si>
  <si>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</si>
  <si>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</si>
  <si>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</si>
  <si>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</si>
  <si>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</si>
  <si>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</si>
  <si>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</si>
  <si>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</si>
  <si>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</si>
  <si>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</si>
  <si>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</si>
  <si>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</si>
  <si>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</si>
  <si>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</si>
  <si>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</si>
  <si>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</si>
  <si>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</si>
  <si>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</si>
  <si>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</si>
  <si>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</si>
  <si>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</si>
  <si>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</si>
  <si>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</si>
  <si>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</si>
  <si>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</si>
  <si>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</si>
  <si>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</si>
  <si>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</si>
  <si>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</si>
  <si>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</si>
  <si>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</si>
  <si>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</si>
  <si>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</si>
  <si>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</si>
  <si>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</si>
  <si>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</si>
  <si>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</si>
  <si>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</si>
  <si>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</si>
  <si>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</si>
  <si>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</si>
  <si>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</si>
  <si>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</si>
  <si>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</si>
  <si>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</si>
  <si>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</si>
  <si>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</si>
  <si>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</si>
  <si>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</si>
  <si>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</si>
  <si>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</si>
  <si>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</si>
  <si>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</si>
  <si>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</si>
  <si>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</si>
  <si>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</si>
  <si>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</si>
  <si>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</si>
  <si>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</si>
  <si>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</si>
  <si>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</si>
  <si>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</si>
  <si>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</si>
  <si>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</si>
  <si>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</si>
  <si>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</si>
  <si>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</si>
  <si>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</si>
  <si>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</si>
  <si>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</si>
  <si>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</si>
  <si>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</si>
  <si>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</si>
  <si>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</si>
  <si>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</si>
  <si>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</si>
  <si>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</si>
  <si>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</si>
  <si>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</si>
  <si>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</si>
  <si>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</si>
  <si>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</si>
  <si>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</si>
  <si>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</si>
  <si>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</si>
  <si>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</si>
  <si>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</si>
  <si>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</si>
  <si>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</si>
  <si>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</si>
  <si>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</si>
  <si>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</si>
  <si>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</si>
  <si>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</si>
  <si>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</si>
  <si>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</si>
  <si>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</si>
  <si>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</si>
  <si>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</si>
  <si>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</si>
  <si>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</si>
  <si>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</si>
  <si>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</si>
  <si>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</si>
  <si>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</si>
  <si>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</si>
  <si>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</si>
  <si>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</si>
  <si>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</si>
  <si>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</si>
  <si>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</si>
  <si>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</si>
  <si>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</si>
  <si>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</si>
  <si>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</si>
  <si>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</si>
  <si>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</si>
  <si>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</si>
  <si>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</si>
  <si>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</si>
  <si>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</si>
  <si>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</si>
  <si>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</si>
  <si>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</si>
  <si>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</si>
  <si>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</si>
  <si>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</si>
  <si>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</si>
  <si>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</si>
  <si>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</si>
  <si>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</si>
  <si>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</si>
  <si>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</si>
  <si>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</si>
  <si>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</si>
  <si>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</si>
  <si>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</si>
  <si>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</si>
  <si>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</si>
  <si>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</si>
  <si>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</si>
  <si>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</si>
  <si>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</si>
  <si>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</si>
  <si>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</si>
  <si>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</si>
  <si>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</si>
  <si>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</si>
  <si>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</si>
  <si>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</si>
  <si>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</si>
  <si>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</si>
  <si>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</si>
  <si>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</si>
  <si>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</si>
  <si>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</si>
  <si>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</si>
  <si>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</si>
  <si>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</si>
  <si>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</si>
  <si>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</si>
  <si>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</si>
  <si>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</si>
  <si>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</si>
  <si>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</si>
  <si>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</si>
  <si>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</si>
  <si>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</si>
  <si>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</si>
  <si>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</si>
  <si>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</si>
  <si>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</si>
  <si>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</si>
  <si>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</si>
  <si>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</si>
  <si>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</si>
  <si>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</si>
  <si>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</si>
  <si>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</si>
  <si>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</si>
  <si>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</si>
  <si>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</si>
  <si>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</si>
  <si>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</si>
  <si>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</si>
  <si>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</si>
  <si>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</si>
  <si>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</si>
  <si>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</si>
  <si>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</si>
  <si>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</si>
  <si>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</si>
  <si>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</si>
  <si>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</si>
  <si>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</si>
  <si>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</si>
  <si>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</si>
  <si>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</si>
  <si>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</si>
  <si>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</si>
  <si>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</si>
  <si>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</si>
  <si>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</si>
  <si>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</si>
  <si>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</si>
  <si>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</si>
  <si>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</si>
  <si>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</si>
  <si>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</si>
  <si>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</si>
  <si>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</si>
  <si>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</si>
  <si>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</si>
  <si>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</si>
  <si>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</si>
  <si>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</si>
  <si>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</si>
  <si>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</si>
  <si>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</si>
  <si>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</si>
  <si>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</si>
  <si>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</si>
  <si>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</si>
  <si>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</si>
  <si>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</si>
  <si>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</si>
  <si>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</si>
  <si>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</si>
  <si>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</si>
  <si>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</si>
  <si>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</si>
  <si>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</si>
  <si>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</si>
  <si>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</si>
  <si>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</si>
  <si>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</si>
  <si>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</si>
  <si>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</si>
  <si>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</si>
  <si>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</si>
  <si>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</si>
  <si>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</si>
  <si>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</si>
  <si>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</si>
  <si>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</si>
  <si>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</si>
  <si>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</si>
  <si>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</si>
  <si>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</si>
  <si>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</si>
  <si>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</si>
  <si>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</si>
  <si>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</si>
  <si>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</si>
  <si>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</si>
  <si>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</si>
  <si>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</si>
  <si>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</si>
  <si>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</si>
  <si>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</si>
  <si>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</si>
  <si>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</si>
  <si>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</si>
  <si>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</si>
  <si>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</si>
  <si>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</si>
  <si>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</si>
  <si>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</si>
  <si>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</si>
  <si>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</si>
  <si>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</si>
  <si>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</si>
  <si>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</si>
  <si>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</si>
  <si>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</si>
  <si>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</si>
  <si>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</si>
  <si>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</si>
  <si>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</si>
  <si>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</si>
  <si>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</si>
  <si>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</si>
  <si>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</si>
  <si>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</si>
  <si>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</si>
  <si>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</si>
  <si>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</si>
  <si>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</si>
  <si>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</si>
  <si>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</si>
  <si>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</si>
  <si>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</si>
  <si>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</si>
  <si>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</si>
  <si>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</si>
  <si>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</si>
  <si>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</si>
  <si>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</si>
  <si>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</si>
  <si>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</si>
  <si>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</si>
  <si>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</si>
  <si>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</si>
  <si>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</si>
  <si>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</si>
  <si>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</si>
  <si>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</si>
  <si>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</si>
  <si>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</si>
  <si>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</si>
  <si>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</si>
  <si>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</si>
  <si>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</si>
  <si>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</si>
  <si>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</si>
  <si>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</si>
  <si>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</si>
  <si>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</si>
  <si>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</si>
  <si>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</si>
  <si>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</si>
  <si>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</si>
  <si>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</si>
  <si>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</si>
  <si>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</si>
  <si>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</si>
  <si>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</si>
  <si>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</si>
  <si>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</si>
  <si>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</si>
  <si>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</si>
  <si>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</si>
  <si>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</si>
  <si>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</si>
  <si>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</si>
  <si>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</si>
  <si>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</si>
  <si>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</si>
  <si>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</si>
  <si>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</si>
  <si>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</si>
  <si>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</si>
  <si>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</si>
  <si>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</si>
  <si>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</si>
  <si>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</si>
  <si>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</si>
  <si>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</si>
  <si>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</si>
  <si>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</si>
  <si>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</si>
  <si>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</si>
  <si>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</si>
  <si>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</si>
  <si>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</si>
  <si>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</si>
  <si>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</si>
  <si>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</si>
  <si>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</si>
  <si>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</si>
  <si>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</si>
  <si>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</si>
  <si>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</si>
  <si>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</si>
  <si>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</si>
  <si>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</si>
  <si>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</si>
  <si>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</si>
  <si>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</si>
  <si>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</si>
  <si>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</si>
  <si>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</si>
  <si>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</si>
  <si>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</si>
  <si>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</si>
  <si>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</si>
  <si>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</si>
  <si>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</si>
  <si>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</si>
  <si>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</si>
  <si>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</si>
  <si>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</si>
  <si>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</si>
  <si>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</si>
  <si>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</si>
  <si>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</si>
  <si>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</si>
  <si>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</si>
  <si>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</si>
  <si>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</si>
  <si>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</si>
  <si>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</si>
  <si>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</si>
  <si>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</si>
  <si>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</si>
  <si>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</si>
  <si>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</si>
  <si>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</si>
  <si>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</si>
  <si>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</si>
  <si>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</si>
  <si>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</si>
  <si>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</si>
  <si>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</si>
  <si>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</si>
  <si>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</si>
  <si>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</si>
  <si>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</si>
  <si>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</si>
  <si>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</si>
  <si>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</si>
  <si>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</si>
  <si>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</si>
  <si>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</si>
  <si>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</si>
  <si>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</si>
  <si>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</si>
  <si>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</si>
  <si>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</si>
  <si>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</si>
  <si>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</si>
  <si>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</si>
  <si>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</si>
  <si>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</si>
  <si>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</si>
  <si>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</si>
  <si>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</si>
  <si>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</si>
  <si>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</si>
  <si>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</si>
  <si>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</si>
  <si>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</si>
  <si>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</si>
  <si>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</si>
  <si>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</si>
  <si>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</si>
  <si>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</si>
  <si>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</si>
  <si>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</si>
  <si>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</si>
  <si>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</si>
  <si>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</si>
  <si>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</si>
  <si>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</si>
  <si>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</si>
  <si>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</si>
  <si>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</si>
  <si>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</si>
  <si>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</si>
  <si>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</si>
  <si>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</si>
  <si>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</si>
  <si>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</si>
  <si>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</si>
  <si>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</si>
  <si>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</si>
  <si>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</si>
  <si>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</si>
  <si>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</si>
  <si>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</si>
  <si>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</si>
  <si>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</si>
  <si>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</si>
  <si>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</si>
  <si>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</si>
  <si>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</si>
  <si>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</si>
  <si>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</si>
  <si>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</si>
  <si>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</si>
  <si>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</si>
  <si>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</si>
  <si>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</si>
  <si>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</si>
  <si>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</si>
  <si>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</si>
  <si>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</si>
  <si>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</si>
  <si>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</si>
  <si>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</si>
  <si>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</si>
  <si>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</si>
  <si>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</si>
  <si>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</si>
  <si>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</si>
  <si>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</si>
  <si>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</si>
  <si>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</si>
  <si>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</si>
  <si>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</si>
  <si>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</si>
  <si>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</si>
  <si>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</si>
  <si>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</si>
  <si>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</si>
  <si>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</si>
  <si>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</si>
  <si>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</si>
  <si>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</si>
  <si>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</si>
  <si>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</si>
  <si>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</si>
  <si>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</si>
  <si>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</si>
  <si>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</si>
  <si>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</si>
  <si>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</si>
  <si>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</si>
  <si>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</si>
  <si>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</si>
  <si>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</si>
  <si>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</si>
  <si>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</si>
  <si>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</si>
  <si>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</si>
  <si>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</si>
  <si>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</si>
  <si>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</si>
  <si>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</si>
  <si>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</si>
  <si>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</si>
  <si>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</si>
  <si>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</si>
  <si>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</si>
  <si>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</si>
  <si>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</si>
  <si>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</si>
  <si>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</si>
  <si>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</si>
  <si>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</si>
  <si>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</si>
  <si>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</si>
  <si>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</si>
  <si>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</si>
  <si>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</si>
  <si>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</si>
  <si>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</si>
  <si>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</si>
  <si>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</si>
  <si>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</si>
  <si>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</si>
  <si>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</si>
  <si>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</si>
  <si>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</si>
  <si>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</si>
  <si>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</si>
  <si>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</si>
  <si>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</si>
  <si>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</si>
  <si>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</si>
  <si>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</si>
  <si>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</si>
  <si>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</si>
  <si>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</si>
  <si>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</si>
  <si>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</si>
  <si>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</si>
  <si>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</si>
  <si>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</si>
  <si>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</si>
  <si>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</si>
  <si>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</si>
  <si>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</si>
  <si>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</si>
  <si>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</si>
  <si>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</si>
  <si>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</si>
  <si>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</si>
  <si>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</si>
  <si>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</si>
  <si>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</si>
  <si>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</si>
  <si>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</si>
  <si>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</si>
  <si>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</si>
  <si>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</si>
  <si>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</si>
  <si>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</si>
  <si>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</si>
  <si>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</si>
  <si>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</si>
  <si>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</si>
  <si>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</si>
  <si>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</si>
  <si>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</si>
  <si>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</si>
  <si>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</si>
  <si>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</si>
  <si>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</si>
  <si>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</si>
  <si>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</si>
  <si>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</si>
  <si>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</si>
  <si>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</si>
  <si>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</si>
  <si>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</si>
  <si>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</si>
  <si>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</si>
  <si>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</si>
  <si>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</si>
  <si>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</si>
  <si>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</si>
  <si>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</si>
  <si>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</si>
  <si>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</si>
  <si>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</si>
  <si>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</si>
  <si>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</si>
  <si>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</si>
  <si>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</si>
  <si>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</si>
  <si>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</si>
  <si>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</si>
  <si>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</si>
  <si>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</si>
  <si>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</si>
  <si>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</si>
  <si>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</si>
  <si>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</si>
  <si>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</si>
  <si>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</si>
  <si>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</si>
  <si>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</si>
  <si>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</si>
  <si>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</si>
  <si>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</si>
  <si>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</si>
  <si>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</si>
  <si>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</si>
  <si>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</si>
  <si>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</si>
  <si>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</si>
  <si>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</si>
  <si>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</si>
  <si>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</si>
  <si>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</si>
  <si>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</si>
  <si>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</si>
  <si>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</si>
  <si>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</si>
  <si>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</si>
  <si>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</si>
  <si>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</si>
  <si>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</si>
  <si>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</si>
  <si>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</si>
  <si>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</si>
  <si>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</si>
  <si>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</si>
  <si>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</si>
  <si>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</si>
  <si>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</si>
  <si>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</si>
  <si>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</si>
  <si>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</si>
  <si>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</si>
  <si>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</si>
  <si>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</si>
  <si>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</si>
  <si>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</si>
  <si>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</si>
  <si>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</si>
  <si>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</si>
  <si>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</si>
  <si>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</si>
  <si>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</si>
  <si>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</si>
  <si>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</si>
  <si>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</si>
  <si>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</si>
  <si>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</si>
  <si>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</si>
  <si>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</si>
  <si>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</si>
  <si>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</si>
  <si>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</si>
  <si>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</si>
  <si>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</si>
  <si>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</si>
  <si>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</si>
  <si>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</si>
  <si>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</si>
  <si>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</si>
  <si>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</si>
  <si>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</si>
  <si>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</si>
  <si>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</si>
  <si>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</si>
  <si>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</si>
  <si>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</si>
  <si>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</si>
  <si>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</si>
  <si>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</si>
  <si>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</si>
  <si>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</si>
  <si>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</si>
  <si>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</si>
  <si>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</si>
  <si>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</si>
  <si>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</si>
  <si>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</si>
  <si>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</si>
  <si>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</si>
  <si>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</si>
  <si>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</si>
  <si>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</si>
  <si>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</si>
  <si>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</si>
  <si>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</si>
  <si>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</si>
  <si>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</si>
  <si>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</si>
  <si>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</si>
  <si>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</si>
  <si>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</si>
  <si>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</si>
  <si>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</si>
  <si>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</si>
  <si>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</si>
  <si>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</si>
  <si>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</si>
  <si>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</si>
  <si>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</si>
  <si>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</si>
  <si>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</si>
  <si>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</si>
  <si>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</si>
  <si>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</si>
  <si>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</si>
  <si>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</si>
  <si>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</si>
  <si>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</si>
  <si>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</si>
  <si>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</si>
  <si>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</si>
  <si>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</si>
  <si>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</si>
  <si>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</si>
  <si>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</si>
  <si>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</si>
  <si>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</si>
  <si>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</si>
  <si>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</si>
  <si>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</si>
  <si>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</si>
  <si>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</si>
  <si>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</si>
  <si>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</si>
  <si>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</si>
  <si>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</si>
  <si>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</si>
  <si>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</si>
  <si>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</si>
  <si>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</si>
  <si>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</si>
  <si>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</si>
  <si>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</si>
  <si>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</si>
  <si>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</si>
  <si>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</si>
  <si>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</si>
  <si>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</si>
  <si>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</si>
  <si>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</si>
  <si>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</si>
  <si>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</si>
  <si>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</si>
  <si>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</si>
  <si>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</si>
  <si>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</si>
  <si>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</si>
  <si>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</si>
  <si>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</si>
  <si>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</si>
  <si>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</si>
  <si>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</si>
  <si>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</si>
  <si>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</si>
  <si>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</si>
  <si>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</si>
  <si>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</si>
  <si>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</si>
  <si>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</si>
  <si>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</si>
  <si>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</si>
  <si>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</si>
  <si>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</si>
  <si>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</si>
  <si>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</si>
  <si>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</si>
  <si>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</si>
  <si>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</si>
  <si>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</si>
  <si>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</si>
  <si>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</si>
  <si>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</si>
  <si>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</si>
  <si>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</si>
  <si>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</si>
  <si>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</si>
  <si>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</si>
  <si>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</si>
  <si>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</si>
  <si>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</si>
  <si>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</si>
  <si>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</si>
  <si>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</si>
  <si>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</si>
  <si>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</si>
  <si>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</si>
  <si>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</si>
  <si>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</si>
  <si>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</si>
  <si>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</si>
  <si>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</si>
  <si>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</si>
  <si>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</si>
  <si>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</si>
  <si>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</si>
  <si>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</si>
  <si>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</si>
  <si>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</si>
  <si>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</si>
  <si>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</si>
  <si>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</si>
  <si>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</si>
  <si>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</si>
  <si>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</si>
  <si>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</si>
  <si>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</si>
  <si>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</si>
  <si>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</si>
  <si>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</si>
  <si>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</si>
  <si>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</si>
  <si>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</si>
  <si>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</si>
  <si>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</si>
  <si>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</si>
  <si>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</si>
  <si>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</si>
  <si>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</si>
  <si>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</si>
  <si>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</si>
  <si>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</si>
  <si>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</si>
  <si>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</si>
  <si>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</si>
  <si>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</si>
  <si>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</si>
  <si>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</si>
  <si>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</si>
  <si>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</si>
  <si>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</si>
  <si>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</si>
  <si>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</si>
  <si>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</si>
  <si>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</si>
  <si>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</si>
  <si>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</si>
  <si>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</si>
  <si>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</si>
  <si>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</si>
  <si>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</si>
  <si>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</si>
  <si>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</si>
  <si>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</si>
  <si>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</si>
  <si>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</si>
  <si>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</si>
  <si>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</si>
  <si>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</si>
  <si>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</si>
  <si>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</si>
  <si>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</si>
  <si>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</si>
  <si>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</si>
  <si>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</si>
  <si>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</si>
  <si>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</si>
  <si>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</si>
  <si>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</si>
  <si>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</si>
  <si>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</si>
  <si>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</si>
  <si>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</si>
  <si>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</si>
  <si>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</si>
  <si>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</si>
  <si>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</si>
  <si>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</si>
  <si>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</si>
  <si>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</si>
  <si>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</si>
  <si>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</si>
  <si>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</si>
  <si>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</si>
  <si>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</si>
  <si>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</si>
  <si>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</si>
  <si>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</si>
  <si>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</si>
  <si>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</si>
  <si>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</si>
  <si>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</si>
  <si>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</si>
  <si>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</si>
  <si>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</si>
  <si>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</si>
  <si>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</si>
  <si>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</si>
  <si>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</si>
  <si>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</si>
  <si>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</si>
  <si>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</si>
  <si>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</si>
  <si>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</si>
  <si>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</si>
  <si>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</si>
  <si>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</si>
  <si>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</si>
  <si>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</si>
  <si>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</si>
  <si>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</si>
  <si>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</si>
  <si>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</si>
  <si>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</si>
  <si>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</si>
  <si>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</si>
  <si>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</si>
  <si>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</si>
  <si>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</si>
  <si>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</si>
  <si>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</si>
  <si>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</si>
  <si>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</si>
  <si>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</si>
  <si>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</si>
  <si>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</si>
  <si>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</si>
  <si>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</si>
  <si>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</si>
  <si>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</si>
  <si>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</si>
  <si>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</si>
  <si>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</si>
  <si>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</si>
  <si>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</si>
  <si>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</si>
  <si>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</si>
  <si>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</si>
  <si>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</si>
  <si>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</si>
  <si>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</si>
  <si>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</si>
  <si>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</si>
  <si>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</si>
  <si>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</si>
  <si>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</si>
  <si>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</si>
  <si>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</si>
  <si>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</si>
  <si>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</si>
  <si>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</si>
  <si>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</si>
  <si>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</si>
  <si>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</si>
  <si>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</si>
  <si>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</si>
  <si>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</si>
  <si>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</si>
  <si>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</si>
  <si>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</si>
  <si>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</si>
  <si>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</si>
  <si>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</si>
  <si>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</si>
  <si>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</si>
  <si>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</si>
  <si>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</si>
  <si>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</si>
  <si>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</si>
  <si>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</si>
  <si>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</si>
  <si>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</si>
  <si>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</si>
  <si>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</si>
  <si>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</si>
  <si>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</si>
  <si>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</si>
  <si>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</si>
  <si>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</si>
  <si>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</si>
  <si>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</si>
  <si>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</si>
  <si>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</si>
  <si>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</si>
  <si>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</si>
  <si>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</si>
  <si>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</si>
  <si>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</si>
  <si>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</si>
  <si>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</si>
  <si>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</si>
  <si>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</si>
  <si>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</si>
  <si>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</si>
  <si>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</si>
  <si>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</si>
  <si>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</si>
  <si>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</si>
  <si>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</si>
  <si>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</si>
  <si>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</si>
  <si>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</si>
  <si>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</si>
  <si>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</si>
  <si>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</si>
  <si>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</si>
  <si>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</si>
  <si>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</si>
  <si>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</si>
  <si>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</si>
  <si>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</si>
  <si>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</si>
  <si>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</si>
  <si>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</si>
  <si>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</si>
  <si>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</si>
  <si>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</si>
  <si>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</si>
  <si>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</si>
  <si>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</si>
  <si>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</si>
  <si>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</si>
  <si>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</si>
  <si>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</si>
  <si>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</si>
  <si>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</si>
  <si>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</si>
  <si>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</si>
  <si>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</si>
  <si>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</si>
  <si>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</si>
  <si>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</si>
  <si>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</si>
  <si>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</si>
  <si>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</si>
  <si>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</si>
  <si>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</si>
  <si>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</si>
  <si>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</si>
  <si>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</si>
  <si>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</si>
  <si>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</si>
  <si>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</si>
  <si>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</si>
  <si>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</si>
  <si>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</si>
  <si>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</si>
  <si>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</si>
  <si>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</si>
  <si>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</si>
  <si>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</si>
  <si>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</si>
  <si>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</si>
  <si>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</si>
  <si>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</si>
  <si>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</si>
  <si>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</si>
  <si>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</si>
  <si>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</si>
  <si>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</si>
  <si>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</si>
  <si>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</si>
  <si>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</si>
  <si>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</si>
  <si>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</si>
  <si>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</si>
  <si>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</si>
  <si>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</si>
  <si>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</si>
  <si>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</si>
  <si>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</si>
  <si>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</si>
  <si>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</si>
  <si>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</si>
  <si>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</si>
  <si>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</si>
  <si>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</si>
  <si>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</si>
  <si>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</si>
  <si>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</si>
  <si>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</si>
  <si>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</si>
  <si>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</si>
  <si>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</si>
  <si>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</si>
  <si>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</si>
  <si>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</si>
  <si>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</si>
  <si>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</si>
  <si>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</si>
  <si>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</si>
  <si>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</si>
  <si>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</si>
  <si>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</si>
  <si>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</si>
  <si>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</si>
  <si>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</si>
  <si>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</si>
  <si>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</si>
  <si>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</si>
  <si>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</si>
  <si>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</si>
  <si>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</si>
  <si>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</si>
  <si>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</si>
  <si>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</si>
  <si>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</si>
  <si>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</si>
  <si>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</si>
  <si>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</si>
  <si>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</si>
  <si>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</si>
  <si>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</si>
  <si>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</si>
  <si>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</si>
  <si>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</si>
  <si>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</si>
  <si>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</si>
  <si>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</si>
  <si>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</si>
  <si>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</si>
  <si>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</si>
  <si>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</si>
  <si>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</si>
  <si>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</si>
  <si>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</si>
  <si>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</si>
  <si>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</si>
  <si>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</si>
  <si>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</si>
  <si>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</si>
  <si>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</si>
  <si>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</si>
  <si>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</si>
  <si>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</si>
  <si>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</si>
  <si>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</si>
  <si>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</si>
  <si>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</si>
  <si>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</si>
  <si>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</si>
  <si>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</si>
  <si>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</si>
  <si>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</si>
  <si>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</si>
  <si>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</si>
  <si>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</si>
  <si>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</si>
  <si>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</si>
  <si>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</si>
  <si>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</si>
  <si>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</si>
  <si>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</si>
  <si>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</si>
  <si>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</si>
  <si>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</si>
  <si>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</si>
  <si>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</si>
  <si>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</si>
  <si>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</si>
  <si>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</si>
  <si>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</si>
  <si>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</si>
  <si>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</si>
  <si>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</si>
  <si>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</si>
  <si>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</si>
  <si>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</si>
  <si>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</si>
  <si>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</si>
  <si>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</si>
  <si>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</si>
  <si>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</si>
  <si>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</si>
  <si>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</si>
  <si>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</si>
  <si>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</si>
  <si>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</si>
  <si>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</si>
  <si>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</si>
  <si>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</si>
  <si>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</si>
  <si>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</si>
  <si>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</si>
  <si>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</si>
  <si>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</si>
  <si>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</si>
  <si>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</si>
  <si>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</si>
  <si>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</si>
  <si>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</si>
  <si>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</si>
  <si>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</si>
  <si>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</si>
  <si>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</si>
  <si>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</si>
  <si>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</si>
  <si>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</si>
  <si>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</si>
  <si>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</si>
  <si>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</si>
  <si>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</si>
  <si>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</si>
  <si>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</si>
  <si>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</si>
  <si>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</si>
  <si>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</si>
  <si>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</si>
  <si>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</si>
  <si>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</si>
  <si>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</si>
  <si>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</si>
  <si>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</si>
  <si>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</si>
  <si>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</si>
  <si>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</si>
  <si>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</si>
  <si>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</si>
  <si>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</si>
  <si>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</si>
  <si>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</si>
  <si>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</si>
  <si>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</si>
  <si>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</si>
  <si>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</si>
  <si>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</si>
  <si>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</si>
  <si>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</si>
  <si>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</si>
  <si>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</si>
  <si>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</si>
  <si>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</si>
  <si>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</si>
  <si>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</si>
  <si>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</si>
  <si>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</si>
  <si>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</si>
  <si>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</si>
  <si>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</si>
  <si>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</si>
  <si>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</si>
  <si>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</si>
  <si>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</si>
  <si>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</si>
  <si>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</si>
  <si>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</si>
  <si>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</si>
  <si>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</si>
  <si>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</si>
  <si>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</si>
  <si>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</si>
  <si>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</si>
  <si>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</si>
  <si>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</si>
  <si>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</si>
  <si>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</si>
  <si>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</si>
  <si>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</si>
  <si>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</si>
  <si>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</si>
  <si>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</si>
  <si>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</si>
  <si>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</si>
  <si>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</si>
  <si>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</si>
  <si>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</si>
  <si>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</si>
  <si>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</si>
  <si>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</si>
  <si>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</si>
  <si>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</si>
  <si>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</si>
  <si>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</si>
  <si>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</si>
  <si>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</si>
  <si>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</si>
  <si>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</si>
  <si>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</si>
  <si>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</si>
  <si>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</si>
  <si>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</si>
  <si>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</si>
  <si>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</si>
  <si>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</si>
  <si>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</si>
  <si>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</si>
  <si>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</si>
  <si>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</si>
  <si>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</si>
  <si>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</si>
  <si>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</si>
  <si>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</si>
  <si>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</si>
  <si>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</si>
  <si>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</si>
  <si>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</si>
  <si>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</si>
  <si>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</si>
  <si>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</si>
  <si>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</si>
  <si>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</si>
  <si>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</si>
  <si>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</si>
  <si>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</si>
  <si>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</si>
  <si>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</si>
  <si>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</si>
  <si>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</si>
  <si>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</si>
  <si>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</si>
  <si>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</si>
  <si>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</si>
  <si>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</si>
  <si>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</si>
  <si>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</si>
  <si>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</si>
  <si>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</si>
  <si>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</si>
  <si>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</si>
  <si>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</si>
  <si>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</si>
  <si>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</si>
  <si>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</si>
  <si>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</si>
  <si>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</si>
  <si>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</si>
  <si>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</si>
  <si>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</si>
  <si>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</si>
  <si>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</si>
  <si>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</si>
  <si>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</si>
  <si>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</si>
  <si>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</si>
  <si>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</si>
  <si>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</si>
  <si>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</si>
  <si>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</si>
  <si>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</si>
  <si>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</si>
  <si>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</si>
  <si>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</si>
  <si>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</si>
  <si>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</si>
  <si>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</si>
  <si>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</si>
  <si>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</si>
  <si>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</si>
  <si>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</si>
  <si>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</si>
  <si>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</si>
  <si>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</si>
  <si>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</si>
  <si>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</si>
  <si>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</si>
  <si>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</si>
  <si>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</si>
  <si>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</si>
  <si>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</si>
  <si>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</si>
  <si>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</si>
  <si>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</si>
  <si>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</si>
  <si>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</si>
  <si>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</si>
  <si>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</si>
  <si>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</si>
  <si>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</si>
  <si>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</si>
  <si>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</si>
  <si>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</si>
  <si>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</si>
  <si>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</si>
  <si>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</si>
  <si>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</si>
  <si>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</si>
  <si>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</si>
  <si>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</si>
  <si>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</si>
  <si>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</si>
  <si>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</si>
  <si>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</si>
  <si>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</si>
  <si>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</si>
  <si>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</si>
  <si>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</si>
  <si>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</si>
  <si>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</si>
  <si>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</si>
  <si>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</si>
  <si>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</si>
  <si>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</si>
  <si>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</si>
  <si>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</si>
  <si>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</si>
  <si>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</si>
  <si>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</si>
  <si>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</si>
  <si>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</si>
  <si>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</si>
  <si>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</si>
  <si>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</si>
  <si>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</si>
  <si>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</si>
  <si>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</si>
  <si>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</si>
  <si>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</si>
  <si>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</si>
  <si>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</si>
  <si>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</si>
  <si>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</si>
  <si>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</si>
  <si>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</si>
  <si>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</si>
  <si>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</si>
  <si>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</si>
  <si>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</si>
  <si>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</si>
  <si>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</si>
  <si>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</si>
  <si>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</si>
  <si>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</si>
  <si>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</si>
  <si>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</si>
  <si>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</si>
  <si>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</si>
  <si>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</si>
  <si>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</si>
  <si>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</si>
  <si>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</si>
  <si>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</si>
  <si>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</si>
  <si>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</si>
  <si>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</si>
  <si>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</si>
  <si>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</si>
  <si>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</si>
  <si>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</si>
  <si>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</si>
  <si>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</si>
  <si>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</si>
  <si>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</si>
  <si>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</si>
  <si>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</si>
  <si>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</si>
  <si>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</si>
  <si>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</si>
  <si>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</si>
  <si>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</si>
  <si>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</si>
  <si>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</si>
  <si>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</si>
  <si>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</si>
  <si>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</si>
  <si>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</si>
  <si>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</si>
  <si>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</si>
  <si>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</si>
  <si>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</si>
  <si>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</si>
  <si>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</si>
  <si>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</si>
  <si>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</si>
  <si>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</si>
  <si>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</si>
  <si>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</si>
  <si>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</si>
  <si>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</si>
  <si>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</si>
  <si>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</si>
  <si>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</si>
  <si>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</si>
  <si>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</si>
  <si>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</si>
  <si>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</si>
  <si>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</si>
  <si>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</si>
  <si>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</si>
  <si>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</si>
  <si>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</si>
  <si>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</si>
  <si>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</si>
  <si>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</si>
  <si>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</si>
  <si>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</si>
  <si>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</si>
  <si>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</si>
  <si>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</si>
  <si>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</si>
  <si>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</si>
  <si>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</si>
  <si>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</si>
  <si>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</si>
  <si>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</si>
  <si>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</si>
  <si>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</si>
  <si>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</si>
  <si>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</si>
  <si>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</si>
  <si>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</si>
  <si>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</si>
  <si>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</si>
  <si>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</si>
  <si>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</si>
  <si>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</si>
  <si>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</si>
  <si>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</si>
  <si>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</si>
  <si>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</si>
  <si>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</si>
  <si>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</si>
  <si>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</si>
  <si>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</si>
  <si>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</si>
  <si>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</si>
  <si>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</si>
  <si>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</si>
  <si>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</si>
  <si>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</si>
  <si>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</si>
  <si>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</si>
  <si>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</si>
  <si>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</si>
  <si>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</si>
  <si>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</si>
  <si>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</si>
  <si>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</si>
  <si>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</si>
  <si>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</si>
  <si>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</si>
  <si>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</si>
  <si>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</si>
  <si>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</si>
  <si>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</si>
  <si>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</si>
  <si>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</si>
  <si>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</si>
  <si>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</si>
  <si>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</si>
  <si>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</si>
  <si>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</si>
  <si>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</si>
  <si>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</si>
  <si>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</si>
  <si>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</si>
  <si>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</si>
  <si>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</si>
  <si>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</si>
  <si>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</si>
  <si>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</si>
  <si>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</si>
  <si>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</si>
  <si>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</si>
  <si>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</si>
  <si>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</si>
  <si>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</si>
  <si>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</si>
  <si>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</si>
  <si>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</si>
  <si>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</si>
  <si>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</si>
  <si>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</si>
  <si>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</si>
  <si>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</si>
  <si>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</si>
  <si>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</si>
  <si>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</si>
  <si>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</si>
  <si>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</si>
  <si>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</si>
  <si>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</si>
  <si>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</si>
  <si>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</si>
  <si>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</si>
  <si>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</si>
  <si>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</si>
  <si>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</si>
  <si>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</si>
  <si>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</si>
  <si>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</si>
  <si>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</si>
  <si>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</si>
  <si>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</si>
  <si>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</si>
  <si>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</si>
  <si>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</si>
  <si>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</si>
  <si>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</si>
  <si>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</si>
  <si>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</si>
  <si>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</si>
  <si>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</si>
  <si>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</si>
  <si>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</si>
  <si>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</si>
  <si>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</si>
  <si>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</si>
  <si>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</si>
  <si>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</si>
  <si>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</si>
  <si>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</si>
  <si>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</si>
  <si>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</si>
  <si>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</si>
  <si>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</si>
  <si>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</si>
  <si>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</si>
  <si>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</si>
  <si>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</si>
  <si>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</si>
  <si>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</si>
  <si>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</si>
  <si>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</si>
  <si>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</si>
  <si>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</si>
  <si>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</si>
  <si>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</si>
  <si>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</si>
  <si>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</si>
  <si>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</si>
  <si>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</si>
  <si>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</si>
  <si>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</si>
  <si>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</si>
  <si>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</si>
  <si>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</si>
  <si>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</si>
  <si>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</si>
  <si>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</si>
  <si>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</si>
  <si>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</si>
  <si>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</si>
  <si>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</si>
  <si>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</si>
  <si>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</si>
  <si>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</si>
  <si>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</si>
  <si>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</si>
  <si>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</si>
  <si>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</si>
  <si>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</si>
  <si>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</si>
  <si>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</si>
  <si>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</si>
  <si>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</si>
  <si>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</si>
  <si>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</si>
  <si>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</si>
  <si>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</si>
  <si>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</si>
  <si>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</si>
  <si>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</si>
  <si>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</si>
  <si>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</si>
  <si>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</si>
  <si>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</si>
  <si>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</si>
  <si>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</si>
  <si>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</si>
  <si>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</si>
  <si>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</si>
  <si>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</si>
  <si>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</si>
  <si>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</si>
  <si>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</si>
  <si>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</si>
  <si>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</si>
  <si>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</si>
  <si>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</si>
  <si>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</si>
  <si>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</si>
  <si>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</si>
  <si>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</si>
  <si>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</si>
  <si>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</si>
  <si>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</si>
  <si>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</si>
  <si>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</si>
  <si>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</si>
  <si>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</si>
  <si>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</si>
  <si>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</si>
  <si>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</si>
  <si>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</si>
  <si>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</si>
  <si>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</si>
  <si>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</si>
  <si>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</si>
  <si>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</si>
  <si>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</si>
  <si>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</si>
  <si>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</si>
  <si>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</si>
  <si>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</si>
  <si>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</si>
  <si>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</si>
  <si>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</si>
  <si>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</si>
  <si>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</si>
  <si>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</si>
  <si>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</si>
  <si>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</si>
  <si>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</si>
  <si>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</si>
  <si>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</si>
  <si>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</si>
  <si>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</si>
  <si>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</si>
  <si>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</si>
  <si>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</si>
  <si>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</si>
  <si>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</si>
  <si>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</si>
  <si>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</si>
  <si>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</si>
  <si>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</si>
  <si>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</si>
  <si>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</si>
  <si>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</si>
  <si>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</si>
  <si>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</si>
  <si>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</si>
  <si>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</si>
  <si>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</si>
  <si>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</si>
  <si>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</si>
  <si>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</si>
  <si>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</si>
  <si>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</si>
  <si>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</si>
  <si>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</si>
  <si>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</si>
  <si>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</si>
  <si>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</si>
  <si>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</si>
  <si>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</si>
  <si>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</si>
  <si>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</si>
  <si>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</si>
  <si>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</si>
  <si>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</si>
  <si>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</si>
  <si>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</si>
  <si>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</si>
  <si>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</si>
  <si>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</si>
  <si>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</si>
  <si>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</si>
  <si>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</si>
  <si>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</si>
  <si>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</si>
  <si>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</si>
  <si>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</si>
  <si>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</si>
  <si>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</si>
  <si>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</si>
  <si>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</si>
  <si>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</si>
  <si>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</si>
  <si>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</si>
  <si>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</si>
  <si>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</si>
  <si>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</si>
  <si>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</si>
  <si>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</si>
  <si>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</si>
  <si>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</si>
  <si>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</si>
  <si>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</si>
  <si>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</si>
  <si>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</si>
  <si>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</si>
  <si>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</si>
  <si>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</si>
  <si>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</si>
  <si>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</si>
  <si>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</si>
  <si>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</si>
  <si>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</si>
  <si>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</si>
  <si>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</si>
  <si>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</si>
  <si>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</si>
  <si>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</si>
  <si>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</si>
  <si>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</si>
  <si>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</si>
  <si>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</si>
  <si>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</si>
  <si>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</si>
  <si>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</si>
  <si>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</si>
  <si>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</si>
  <si>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</si>
  <si>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</si>
  <si>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</si>
  <si>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</si>
  <si>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</si>
  <si>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</si>
  <si>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</si>
  <si>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</si>
  <si>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</si>
  <si>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</si>
  <si>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</si>
  <si>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</si>
  <si>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</si>
  <si>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</si>
  <si>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</si>
  <si>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</si>
  <si>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</si>
  <si>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</si>
  <si>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</si>
  <si>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</si>
  <si>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</si>
  <si>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</si>
  <si>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</si>
  <si>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</si>
  <si>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</si>
  <si>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</si>
  <si>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</si>
  <si>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</si>
  <si>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</si>
  <si>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</si>
  <si>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</si>
  <si>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</si>
  <si>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</si>
  <si>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</si>
  <si>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</si>
  <si>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</si>
  <si>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</si>
  <si>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</si>
  <si>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</si>
  <si>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</si>
  <si>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</si>
  <si>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</si>
  <si>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</si>
  <si>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</si>
  <si>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</si>
  <si>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</si>
  <si>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</si>
  <si>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</si>
  <si>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</si>
  <si>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</si>
  <si>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</si>
  <si>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</si>
  <si>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</si>
  <si>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</si>
  <si>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</si>
  <si>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</si>
  <si>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</si>
  <si>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</si>
  <si>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</si>
  <si>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</si>
  <si>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</si>
  <si>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</si>
  <si>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</si>
  <si>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</si>
  <si>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</si>
  <si>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</si>
  <si>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</si>
  <si>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</si>
  <si>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</si>
  <si>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</si>
  <si>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</si>
  <si>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</si>
  <si>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</si>
  <si>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</si>
  <si>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</si>
  <si>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</si>
  <si>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</si>
  <si>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</si>
  <si>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</si>
  <si>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</si>
  <si>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</si>
  <si>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</si>
  <si>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</si>
  <si>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</si>
  <si>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</si>
  <si>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</si>
  <si>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</si>
  <si>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</si>
  <si>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</si>
  <si>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</si>
  <si>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</si>
  <si>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</si>
  <si>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</si>
  <si>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</si>
  <si>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</si>
  <si>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</si>
  <si>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</si>
  <si>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</si>
  <si>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</si>
  <si>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</si>
  <si>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</si>
  <si>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</si>
  <si>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</si>
  <si>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</si>
  <si>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</si>
  <si>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</si>
  <si>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</si>
  <si>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</si>
  <si>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</si>
  <si>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</si>
  <si>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</si>
  <si>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</si>
  <si>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</si>
  <si>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</si>
  <si>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</si>
  <si>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</si>
  <si>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</si>
  <si>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</si>
  <si>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</si>
  <si>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</si>
  <si>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</si>
  <si>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</si>
  <si>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</si>
  <si>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</si>
  <si>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</si>
  <si>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</si>
  <si>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</si>
  <si>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</si>
  <si>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</si>
  <si>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</si>
  <si>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</si>
  <si>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</si>
  <si>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</si>
  <si>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</si>
  <si>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</si>
  <si>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</si>
  <si>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</si>
  <si>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</si>
  <si>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</si>
  <si>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</si>
  <si>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</si>
  <si>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</si>
  <si>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</si>
  <si>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</si>
  <si>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</si>
  <si>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</si>
  <si>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</si>
  <si>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</si>
  <si>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</si>
  <si>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</si>
  <si>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</si>
  <si>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</si>
  <si>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</si>
  <si>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</si>
  <si>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</si>
  <si>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</si>
  <si>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</si>
  <si>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</si>
  <si>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</si>
  <si>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</si>
  <si>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</si>
  <si>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</si>
  <si>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</si>
  <si>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</si>
  <si>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</si>
  <si>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</si>
  <si>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</si>
  <si>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</si>
  <si>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</si>
  <si>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</si>
  <si>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</si>
  <si>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</si>
  <si>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</si>
  <si>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</si>
  <si>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</si>
  <si>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</si>
  <si>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</si>
  <si>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</si>
  <si>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</si>
  <si>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</si>
  <si>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</si>
  <si>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</si>
  <si>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</si>
  <si>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</si>
  <si>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</si>
  <si>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</si>
  <si>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</si>
  <si>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</si>
  <si>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</si>
  <si>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</si>
  <si>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</si>
  <si>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</si>
  <si>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</si>
  <si>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</si>
  <si>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</si>
  <si>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</si>
  <si>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</si>
  <si>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</si>
  <si>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</si>
  <si>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</si>
  <si>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</si>
  <si>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</si>
  <si>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</si>
  <si>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</si>
  <si>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</si>
  <si>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</si>
  <si>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</si>
  <si>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</si>
  <si>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</si>
  <si>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</si>
  <si>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</si>
  <si>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</si>
  <si>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</si>
  <si>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</si>
  <si>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</si>
  <si>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</si>
  <si>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</si>
  <si>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</si>
  <si>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</si>
  <si>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</si>
  <si>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</si>
  <si>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</si>
  <si>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</si>
  <si>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</si>
  <si>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</si>
  <si>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</si>
  <si>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</si>
  <si>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</si>
  <si>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</si>
  <si>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</si>
  <si>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</si>
  <si>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</si>
  <si>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</si>
  <si>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</si>
  <si>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</si>
  <si>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</si>
  <si>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</si>
  <si>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</si>
  <si>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</si>
  <si>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</si>
  <si>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</si>
  <si>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</si>
  <si>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</si>
  <si>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</si>
  <si>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</si>
  <si>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</si>
  <si>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</si>
  <si>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</si>
  <si>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</si>
  <si>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</si>
  <si>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</si>
  <si>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</si>
  <si>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</si>
  <si>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</si>
  <si>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</si>
  <si>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</si>
  <si>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</si>
  <si>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</si>
  <si>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</si>
  <si>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</si>
  <si>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</si>
  <si>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</si>
  <si>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</si>
  <si>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</si>
  <si>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</si>
  <si>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</si>
  <si>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</si>
  <si>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</si>
  <si>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</si>
  <si>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</si>
  <si>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</si>
  <si>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</si>
  <si>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</si>
  <si>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</si>
  <si>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</si>
  <si>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</si>
  <si>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</si>
  <si>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</si>
  <si>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</si>
  <si>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</si>
  <si>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</si>
  <si>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</si>
  <si>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</si>
  <si>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</si>
  <si>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</si>
  <si>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</si>
  <si>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</si>
  <si>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</si>
  <si>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</si>
  <si>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</si>
  <si>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</si>
  <si>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</si>
  <si>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</si>
  <si>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</si>
  <si>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</si>
  <si>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</si>
  <si>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</si>
  <si>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</si>
  <si>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</si>
  <si>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</si>
  <si>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</si>
  <si>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</si>
  <si>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</si>
  <si>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</si>
  <si>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</si>
  <si>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</si>
  <si>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</si>
  <si>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</si>
  <si>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</si>
  <si>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</si>
  <si>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</si>
  <si>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</si>
  <si>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</si>
  <si>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</si>
  <si>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</si>
  <si>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</si>
  <si>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</si>
  <si>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</si>
  <si>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</si>
  <si>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</si>
  <si>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</si>
  <si>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</si>
  <si>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</si>
  <si>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</si>
  <si>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</si>
  <si>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</si>
  <si>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</si>
  <si>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</si>
  <si>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</si>
  <si>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</si>
  <si>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</si>
  <si>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</si>
  <si>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</si>
  <si>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</si>
  <si>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</si>
  <si>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</si>
  <si>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</si>
  <si>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</si>
  <si>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</si>
  <si>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</si>
  <si>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</si>
  <si>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</si>
  <si>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</si>
  <si>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</si>
  <si>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</si>
  <si>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</si>
  <si>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</si>
  <si>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</si>
  <si>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</si>
  <si>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</si>
  <si>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</si>
  <si>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</si>
  <si>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</si>
  <si>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</si>
  <si>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</si>
  <si>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</si>
  <si>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</si>
  <si>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</si>
  <si>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</si>
  <si>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</si>
  <si>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</si>
  <si>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</si>
  <si>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</si>
  <si>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</si>
  <si>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</si>
  <si>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</si>
  <si>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</si>
  <si>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</si>
  <si>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</si>
  <si>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</si>
  <si>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</si>
  <si>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</si>
  <si>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</si>
  <si>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</si>
  <si>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</si>
  <si>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</si>
  <si>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</si>
  <si>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</si>
  <si>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</si>
  <si>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</si>
  <si>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</si>
  <si>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</si>
  <si>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</si>
  <si>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</si>
  <si>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</si>
  <si>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</si>
  <si>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</si>
  <si>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</si>
  <si>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</si>
  <si>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</si>
  <si>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</si>
  <si>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</si>
  <si>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</si>
  <si>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</si>
  <si>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</si>
  <si>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</si>
  <si>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</si>
  <si>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</si>
  <si>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</si>
  <si>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</si>
  <si>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</si>
  <si>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</si>
  <si>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</si>
  <si>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</si>
  <si>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</si>
  <si>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</si>
  <si>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</si>
  <si>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</si>
  <si>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</si>
  <si>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</si>
  <si>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</si>
  <si>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</si>
  <si>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</si>
  <si>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</si>
  <si>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</si>
  <si>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</si>
  <si>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</si>
  <si>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</si>
  <si>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</si>
  <si>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</si>
  <si>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</si>
  <si>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</si>
  <si>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</si>
  <si>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</si>
  <si>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</si>
  <si>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</si>
  <si>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</si>
  <si>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</si>
  <si>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</si>
  <si>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</si>
  <si>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</si>
  <si>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</si>
  <si>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</si>
  <si>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</si>
  <si>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</si>
  <si>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</si>
  <si>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</si>
  <si>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</si>
  <si>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</si>
  <si>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</si>
  <si>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</si>
  <si>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</si>
  <si>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</si>
  <si>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</si>
  <si>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</si>
  <si>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</si>
  <si>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</si>
  <si>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</si>
  <si>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</si>
  <si>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</si>
  <si>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</si>
  <si>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</si>
  <si>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</si>
  <si>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</si>
  <si>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</si>
  <si>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</si>
  <si>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</si>
  <si>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</si>
  <si>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</si>
  <si>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</si>
  <si>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</si>
  <si>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</si>
  <si>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</si>
  <si>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</si>
  <si>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</si>
  <si>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</si>
  <si>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</si>
  <si>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</si>
  <si>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</si>
  <si>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</si>
  <si>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</si>
  <si>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</si>
  <si>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</si>
  <si>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</si>
  <si>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</si>
  <si>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</si>
  <si>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</si>
  <si>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</si>
  <si>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</si>
  <si>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</si>
  <si>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</si>
  <si>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</si>
  <si>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</si>
  <si>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</si>
  <si>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</si>
  <si>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</si>
  <si>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</si>
  <si>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</si>
  <si>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</si>
  <si>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</si>
  <si>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</si>
  <si>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</si>
  <si>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</si>
  <si>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</si>
  <si>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</si>
  <si>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</si>
  <si>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</si>
  <si>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</si>
  <si>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</si>
  <si>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</si>
  <si>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</si>
  <si>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</si>
  <si>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</si>
  <si>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</si>
  <si>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</si>
  <si>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</si>
  <si>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</si>
  <si>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</si>
  <si>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</si>
  <si>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</si>
  <si>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</si>
  <si>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</si>
  <si>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</si>
  <si>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</si>
  <si>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</si>
  <si>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</si>
  <si>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</si>
  <si>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</si>
  <si>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</si>
  <si>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</si>
  <si>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</si>
  <si>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</si>
  <si>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</si>
  <si>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</si>
  <si>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</si>
  <si>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</si>
  <si>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</si>
  <si>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</si>
  <si>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</si>
  <si>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</si>
  <si>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</si>
  <si>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</si>
  <si>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</si>
  <si>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</si>
  <si>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</si>
  <si>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</si>
  <si>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</si>
  <si>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</si>
  <si>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</si>
  <si>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</si>
  <si>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</si>
  <si>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</si>
  <si>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</si>
  <si>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</si>
  <si>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</si>
  <si>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</si>
  <si>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</si>
  <si>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</si>
  <si>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</si>
  <si>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</si>
  <si>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</si>
  <si>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</si>
  <si>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</si>
  <si>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</si>
  <si>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</si>
  <si>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</si>
  <si>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</si>
  <si>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</si>
  <si>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</si>
  <si>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</si>
  <si>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</si>
  <si>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</si>
  <si>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</si>
  <si>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</si>
  <si>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</si>
  <si>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</si>
  <si>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</si>
  <si>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</si>
  <si>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</si>
  <si>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</si>
  <si>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</si>
  <si>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</si>
  <si>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</si>
  <si>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</si>
  <si>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</si>
  <si>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</si>
  <si>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</si>
  <si>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</si>
  <si>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</si>
  <si>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</si>
  <si>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</si>
  <si>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</si>
  <si>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</si>
  <si>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</si>
  <si>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</si>
  <si>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</si>
  <si>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</si>
  <si>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</si>
  <si>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</si>
  <si>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</si>
  <si>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</si>
  <si>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</si>
  <si>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</si>
  <si>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</si>
  <si>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</si>
  <si>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</si>
  <si>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</si>
  <si>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</si>
  <si>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</si>
  <si>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</si>
  <si>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</si>
  <si>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</si>
  <si>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</si>
  <si>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</si>
  <si>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</si>
  <si>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</si>
  <si>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</si>
  <si>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</si>
  <si>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</si>
  <si>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</si>
  <si>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</si>
  <si>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</si>
  <si>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</si>
  <si>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</si>
  <si>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</si>
  <si>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</si>
  <si>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</si>
  <si>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</si>
  <si>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</si>
  <si>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</si>
  <si>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</si>
  <si>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</si>
  <si>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</si>
  <si>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</si>
  <si>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</si>
  <si>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</si>
  <si>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</si>
  <si>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</si>
  <si>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</si>
  <si>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</si>
  <si>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</si>
  <si>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</si>
  <si>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</si>
  <si>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</si>
  <si>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</si>
  <si>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</si>
  <si>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</si>
  <si>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</si>
  <si>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</si>
  <si>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</si>
  <si>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</si>
  <si>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</si>
  <si>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</si>
  <si>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</si>
  <si>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</si>
  <si>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</si>
  <si>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</si>
  <si>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</si>
  <si>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</si>
  <si>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</si>
  <si>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</si>
  <si>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</si>
  <si>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</si>
  <si>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</si>
  <si>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</si>
  <si>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</si>
  <si>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</si>
  <si>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</si>
  <si>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</si>
  <si>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</si>
  <si>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</si>
  <si>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</si>
  <si>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</si>
  <si>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</si>
  <si>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</si>
  <si>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</si>
  <si>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</si>
  <si>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</si>
  <si>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</si>
  <si>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</si>
  <si>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</si>
  <si>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</si>
  <si>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</si>
  <si>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</si>
  <si>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</si>
  <si>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</si>
  <si>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</si>
  <si>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</si>
  <si>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</si>
  <si>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</si>
  <si>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</si>
  <si>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</si>
  <si>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</si>
  <si>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</si>
  <si>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</si>
  <si>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</si>
  <si>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</si>
  <si>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</si>
  <si>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</si>
  <si>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</si>
  <si>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</si>
  <si>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</si>
  <si>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</si>
  <si>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</si>
  <si>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</si>
  <si>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</si>
  <si>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</si>
  <si>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</si>
  <si>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</si>
  <si>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</si>
  <si>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</si>
  <si>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</si>
  <si>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</si>
  <si>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</si>
  <si>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</si>
  <si>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</si>
  <si>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</si>
  <si>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</si>
  <si>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</si>
  <si>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</si>
  <si>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</si>
  <si>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</si>
  <si>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</si>
  <si>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</si>
  <si>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</si>
  <si>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</si>
  <si>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</si>
  <si>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</si>
  <si>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</si>
  <si>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</si>
  <si>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</si>
  <si>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</si>
  <si>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</si>
  <si>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</si>
  <si>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</si>
  <si>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</si>
  <si>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</si>
  <si>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</si>
  <si>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</si>
  <si>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</si>
  <si>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</si>
  <si>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</si>
  <si>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</si>
  <si>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</si>
  <si>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</si>
  <si>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</si>
  <si>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</si>
  <si>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</si>
  <si>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</si>
  <si>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</si>
  <si>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</si>
  <si>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</si>
  <si>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</si>
  <si>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</si>
  <si>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</si>
  <si>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</si>
  <si>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</si>
  <si>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</si>
  <si>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</si>
  <si>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</si>
  <si>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</si>
  <si>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</si>
  <si>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</si>
  <si>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</si>
  <si>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</si>
  <si>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</si>
  <si>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</si>
  <si>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</si>
  <si>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</si>
  <si>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</si>
  <si>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</si>
  <si>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</si>
  <si>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</si>
  <si>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</si>
  <si>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</si>
  <si>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</si>
  <si>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</si>
  <si>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</si>
  <si>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</si>
  <si>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</si>
  <si>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</si>
  <si>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</si>
  <si>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</si>
  <si>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</si>
  <si>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</si>
  <si>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</si>
  <si>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</si>
  <si>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</si>
  <si>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</si>
  <si>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</si>
  <si>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</si>
  <si>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</si>
  <si>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</si>
  <si>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</si>
  <si>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</si>
  <si>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</si>
  <si>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</si>
  <si>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</si>
  <si>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</si>
  <si>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</si>
  <si>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</si>
  <si>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</si>
  <si>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</si>
  <si>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</si>
  <si>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</si>
  <si>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</si>
  <si>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</si>
  <si>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</si>
  <si>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</si>
  <si>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</si>
  <si>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</si>
  <si>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</si>
  <si>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</si>
  <si>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</si>
  <si>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</si>
  <si>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</si>
  <si>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</si>
  <si>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</si>
  <si>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</si>
  <si>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</si>
  <si>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</si>
  <si>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</si>
  <si>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</si>
  <si>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</si>
  <si>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</si>
  <si>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</si>
  <si>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</si>
  <si>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</si>
  <si>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</si>
  <si>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</si>
  <si>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</si>
  <si>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</si>
  <si>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</si>
  <si>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</si>
  <si>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</si>
  <si>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</si>
  <si>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</si>
  <si>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</si>
  <si>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</si>
  <si>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</si>
  <si>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</si>
  <si>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</si>
  <si>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</si>
  <si>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</si>
  <si>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</si>
  <si>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</si>
  <si>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</si>
  <si>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</si>
  <si>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</si>
  <si>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</si>
  <si>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</si>
  <si>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</si>
  <si>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</si>
  <si>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</si>
  <si>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</si>
  <si>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</si>
  <si>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</si>
  <si>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</si>
  <si>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</si>
  <si>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</si>
  <si>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</si>
  <si>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</si>
  <si>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</si>
  <si>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</si>
  <si>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</si>
  <si>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</si>
  <si>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</si>
  <si>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</si>
  <si>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</si>
  <si>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</si>
  <si>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</si>
  <si>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</si>
  <si>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</si>
  <si>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</si>
  <si>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</si>
  <si>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</si>
  <si>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</si>
  <si>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</si>
  <si>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</si>
  <si>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</si>
  <si>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</si>
  <si>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</si>
  <si>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</si>
  <si>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</si>
  <si>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</si>
  <si>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</si>
  <si>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</si>
  <si>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</si>
  <si>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</si>
  <si>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</si>
  <si>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</si>
  <si>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</si>
  <si>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</si>
  <si>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</si>
  <si>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</si>
  <si>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</si>
  <si>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</si>
  <si>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</si>
  <si>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</si>
  <si>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</si>
  <si>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</si>
  <si>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</si>
  <si>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</si>
  <si>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</si>
  <si>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</si>
  <si>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</si>
  <si>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</si>
  <si>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</si>
  <si>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</si>
  <si>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</si>
  <si>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</si>
  <si>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</si>
  <si>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</si>
  <si>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</si>
  <si>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</si>
  <si>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</si>
  <si>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</si>
  <si>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</si>
  <si>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</si>
  <si>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</si>
  <si>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</si>
  <si>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</si>
  <si>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</si>
  <si>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</si>
  <si>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</si>
  <si>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</si>
  <si>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</si>
  <si>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</si>
  <si>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</si>
  <si>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</si>
  <si>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</si>
  <si>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</si>
  <si>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</si>
  <si>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</si>
  <si>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</si>
  <si>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</si>
  <si>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</si>
  <si>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</si>
  <si>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</si>
  <si>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</si>
  <si>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</si>
  <si>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</si>
  <si>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</si>
  <si>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</si>
  <si>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</si>
  <si>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</si>
  <si>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</si>
  <si>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</si>
  <si>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</si>
  <si>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</si>
  <si>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</si>
  <si>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</si>
  <si>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</si>
  <si>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</si>
  <si>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</si>
  <si>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</si>
  <si>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</si>
  <si>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</si>
  <si>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</si>
  <si>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</si>
  <si>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</si>
  <si>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</si>
  <si>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</si>
  <si>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</si>
  <si>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</si>
  <si>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</si>
  <si>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</si>
  <si>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</si>
  <si>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</si>
  <si>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</si>
  <si>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</si>
  <si>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</si>
  <si>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</si>
  <si>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</si>
  <si>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</si>
  <si>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</si>
  <si>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</si>
  <si>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</si>
  <si>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</si>
  <si>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</si>
  <si>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</si>
  <si>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</si>
  <si>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</si>
  <si>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</si>
  <si>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</si>
  <si>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</si>
  <si>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</si>
  <si>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</si>
  <si>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</si>
  <si>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</si>
  <si>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</si>
  <si>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</si>
  <si>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</si>
  <si>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</si>
  <si>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</si>
  <si>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</si>
  <si>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</si>
  <si>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</si>
  <si>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</si>
  <si>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</si>
  <si>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</si>
  <si>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</si>
  <si>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</si>
  <si>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</si>
  <si>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</si>
  <si>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</si>
  <si>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</si>
  <si>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</si>
  <si>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</si>
  <si>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</si>
  <si>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</si>
  <si>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</si>
  <si>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</si>
  <si>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</si>
  <si>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</si>
  <si>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</si>
  <si>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</si>
  <si>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</si>
  <si>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</si>
  <si>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</si>
  <si>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</si>
  <si>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</si>
  <si>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</si>
  <si>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</si>
  <si>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</si>
  <si>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</si>
  <si>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</si>
  <si>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</si>
  <si>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</si>
  <si>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</si>
  <si>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</si>
  <si>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</si>
  <si>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</si>
  <si>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</si>
  <si>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</si>
  <si>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</si>
  <si>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</si>
  <si>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</si>
  <si>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</si>
  <si>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</si>
  <si>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</si>
  <si>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</si>
  <si>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</si>
  <si>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</si>
  <si>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</si>
  <si>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</si>
  <si>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</si>
  <si>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</si>
  <si>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</si>
  <si>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</si>
  <si>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</si>
  <si>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</si>
  <si>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</si>
  <si>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</si>
  <si>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</si>
  <si>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</si>
  <si>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</si>
  <si>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</si>
  <si>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</si>
  <si>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</si>
  <si>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</si>
  <si>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</si>
  <si>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</si>
  <si>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</si>
  <si>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</si>
  <si>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</si>
  <si>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</si>
  <si>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</si>
  <si>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</si>
  <si>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</si>
  <si>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</si>
  <si>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</si>
  <si>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</si>
  <si>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</si>
  <si>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</si>
  <si>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</si>
  <si>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</si>
  <si>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</si>
  <si>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</si>
  <si>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</si>
  <si>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</si>
  <si>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</si>
  <si>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</si>
  <si>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</si>
  <si>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</si>
  <si>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</si>
  <si>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</si>
  <si>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</si>
  <si>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</si>
  <si>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</si>
  <si>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</si>
  <si>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</si>
  <si>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</si>
  <si>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</si>
  <si>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</si>
  <si>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</si>
  <si>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</si>
  <si>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</si>
  <si>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</si>
  <si>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</si>
  <si>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</si>
  <si>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</si>
  <si>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</si>
  <si>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</si>
  <si>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</si>
  <si>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</si>
  <si>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</si>
  <si>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</si>
  <si>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</si>
  <si>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</si>
  <si>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</si>
  <si>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</si>
  <si>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</si>
  <si>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</si>
  <si>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</si>
  <si>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</si>
  <si>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</si>
  <si>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</si>
  <si>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</si>
  <si>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</si>
  <si>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</si>
  <si>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</si>
  <si>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</si>
  <si>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</si>
  <si>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</si>
  <si>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</si>
  <si>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</si>
  <si>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</si>
  <si>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</si>
  <si>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</si>
  <si>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</si>
  <si>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</si>
  <si>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</si>
  <si>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</si>
  <si>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</si>
  <si>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</si>
  <si>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</si>
  <si>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</si>
  <si>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</si>
  <si>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</si>
  <si>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</si>
  <si>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</si>
  <si>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</si>
  <si>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</si>
  <si>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</si>
  <si>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</si>
  <si>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</si>
  <si>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</si>
  <si>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</si>
  <si>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</si>
  <si>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</si>
  <si>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</si>
  <si>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</si>
  <si>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</si>
  <si>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</si>
  <si>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</si>
  <si>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</si>
  <si>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</si>
  <si>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</si>
  <si>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</si>
  <si>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</si>
  <si>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</si>
  <si>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</si>
  <si>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</si>
  <si>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</si>
  <si>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</si>
  <si>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</si>
  <si>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</si>
  <si>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</si>
  <si>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</si>
  <si>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</si>
  <si>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</si>
  <si>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</si>
  <si>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</si>
  <si>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</si>
  <si>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</si>
  <si>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</si>
  <si>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</si>
  <si>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</si>
  <si>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</si>
  <si>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</si>
  <si>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</si>
  <si>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</si>
  <si>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</si>
  <si>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</si>
  <si>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</si>
  <si>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</si>
  <si>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</si>
  <si>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</si>
  <si>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</si>
  <si>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</si>
  <si>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</si>
  <si>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</si>
  <si>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</si>
  <si>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</si>
  <si>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</si>
  <si>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</si>
  <si>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</si>
  <si>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</si>
  <si>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</si>
  <si>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</si>
  <si>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</si>
  <si>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</si>
  <si>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</si>
  <si>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</si>
  <si>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</si>
  <si>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</si>
  <si>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</si>
  <si>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</si>
  <si>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</si>
  <si>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</si>
  <si>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</si>
  <si>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</si>
  <si>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</si>
  <si>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</si>
  <si>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</si>
  <si>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</si>
  <si>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</si>
  <si>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</si>
  <si>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</si>
  <si>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</si>
  <si>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</si>
  <si>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</si>
  <si>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</si>
  <si>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</si>
  <si>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</si>
  <si>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</si>
  <si>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</si>
  <si>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</si>
  <si>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</si>
  <si>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</si>
  <si>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</si>
  <si>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</si>
  <si>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</si>
  <si>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</si>
  <si>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</si>
  <si>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</si>
  <si>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</si>
  <si>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</si>
  <si>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</si>
  <si>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</si>
  <si>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</si>
  <si>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</si>
  <si>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</si>
  <si>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</si>
  <si>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</si>
  <si>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</si>
  <si>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</si>
  <si>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</si>
  <si>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</si>
  <si>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</si>
  <si>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</si>
  <si>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</si>
  <si>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</si>
  <si>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</si>
  <si>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</si>
  <si>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</si>
  <si>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</si>
  <si>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</si>
  <si>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</si>
  <si>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</si>
  <si>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</si>
  <si>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</si>
  <si>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</si>
  <si>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</si>
  <si>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</si>
  <si>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</si>
  <si>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</si>
  <si>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</si>
  <si>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</si>
  <si>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</si>
  <si>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</si>
  <si>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</si>
  <si>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</si>
  <si>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</si>
  <si>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</si>
  <si>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</si>
  <si>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</si>
  <si>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</si>
  <si>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</si>
  <si>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</si>
  <si>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</si>
  <si>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</si>
  <si>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</si>
  <si>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</si>
  <si>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</si>
  <si>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</si>
  <si>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</si>
  <si>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</si>
  <si>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</si>
  <si>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</si>
  <si>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</si>
  <si>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</si>
  <si>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</si>
  <si>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</si>
  <si>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</si>
  <si>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</si>
  <si>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</si>
  <si>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</si>
  <si>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</si>
  <si>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</si>
  <si>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</si>
  <si>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</si>
  <si>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</si>
  <si>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</si>
  <si>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</si>
  <si>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</si>
  <si>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</si>
  <si>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</si>
  <si>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</si>
  <si>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</si>
  <si>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</si>
  <si>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</si>
  <si>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</si>
  <si>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</si>
  <si>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</si>
  <si>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</si>
  <si>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</si>
  <si>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</si>
  <si>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</si>
  <si>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</si>
  <si>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</si>
  <si>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</si>
  <si>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</si>
  <si>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</si>
  <si>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</si>
  <si>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</si>
  <si>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</si>
  <si>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</si>
  <si>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</si>
  <si>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</si>
  <si>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</si>
  <si>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</si>
  <si>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</si>
  <si>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</si>
  <si>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</si>
  <si>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</si>
  <si>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</si>
  <si>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</si>
  <si>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</si>
  <si>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</si>
  <si>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</si>
  <si>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</si>
  <si>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</si>
  <si>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</si>
  <si>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</si>
  <si>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</si>
  <si>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</si>
  <si>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</si>
  <si>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</si>
  <si>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</si>
  <si>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</si>
  <si>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</si>
  <si>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</si>
  <si>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</si>
  <si>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</si>
  <si>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</si>
  <si>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</si>
  <si>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</si>
  <si>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</si>
  <si>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</si>
  <si>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</si>
  <si>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</si>
  <si>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</si>
  <si>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</si>
  <si>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</si>
  <si>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</si>
  <si>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</si>
  <si>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</si>
  <si>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</si>
  <si>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</si>
  <si>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</si>
  <si>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</si>
  <si>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</si>
  <si>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</si>
  <si>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</si>
  <si>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</si>
  <si>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</si>
  <si>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</si>
  <si>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</si>
  <si>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</si>
  <si>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</si>
  <si>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</si>
  <si>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</si>
  <si>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</si>
  <si>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</si>
  <si>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</si>
  <si>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</si>
  <si>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</si>
  <si>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</si>
  <si>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</si>
  <si>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</si>
  <si>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</si>
  <si>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</si>
  <si>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</si>
  <si>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</si>
  <si>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</si>
  <si>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</si>
  <si>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</si>
  <si>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</si>
  <si>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</si>
  <si>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</si>
  <si>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</si>
  <si>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</si>
  <si>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</si>
  <si>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</si>
  <si>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</si>
  <si>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</si>
  <si>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</si>
  <si>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</si>
  <si>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</si>
  <si>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</si>
  <si>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</si>
  <si>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</si>
  <si>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</si>
  <si>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</si>
  <si>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</si>
  <si>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</si>
  <si>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</si>
  <si>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</si>
  <si>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</si>
  <si>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</si>
  <si>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</si>
  <si>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</si>
  <si>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</si>
  <si>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</si>
  <si>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</si>
  <si>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</si>
  <si>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</si>
  <si>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</si>
  <si>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</si>
  <si>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</si>
  <si>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</si>
  <si>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</si>
  <si>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</si>
  <si>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</si>
  <si>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</si>
  <si>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</si>
  <si>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</si>
  <si>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</si>
  <si>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</si>
  <si>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</si>
  <si>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</si>
  <si>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</si>
  <si>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</si>
  <si>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</si>
  <si>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</si>
  <si>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</si>
  <si>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</si>
  <si>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</si>
  <si>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</si>
  <si>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</si>
  <si>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</si>
  <si>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</si>
  <si>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</si>
  <si>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</si>
  <si>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</si>
  <si>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</si>
  <si>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</si>
  <si>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</si>
  <si>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</si>
  <si>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</si>
  <si>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</si>
  <si>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</si>
  <si>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</si>
  <si>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</si>
  <si>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</si>
  <si>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</si>
  <si>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</si>
  <si>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</si>
  <si>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</si>
  <si>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</si>
  <si>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</si>
  <si>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</si>
  <si>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</si>
  <si>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</si>
  <si>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</si>
  <si>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</si>
  <si>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</si>
  <si>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</si>
  <si>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</si>
  <si>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</si>
  <si>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</si>
  <si>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</si>
  <si>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</si>
  <si>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</si>
  <si>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</si>
  <si>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</si>
  <si>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</si>
  <si>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</si>
  <si>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</si>
  <si>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</si>
  <si>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</si>
  <si>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</si>
  <si>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</si>
  <si>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</si>
  <si>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</si>
  <si>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</si>
  <si>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</si>
  <si>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</si>
  <si>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</si>
  <si>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</si>
  <si>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</si>
  <si>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</si>
  <si>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</si>
  <si>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</si>
  <si>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</si>
  <si>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</si>
  <si>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</si>
  <si>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</si>
  <si>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</si>
  <si>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</si>
  <si>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</si>
  <si>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</si>
  <si>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</si>
  <si>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</si>
  <si>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</si>
  <si>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</si>
  <si>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</si>
  <si>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</si>
  <si>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</si>
  <si>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</si>
  <si>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</si>
  <si>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</si>
  <si>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</si>
  <si>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</si>
  <si>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</si>
  <si>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</si>
  <si>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</si>
  <si>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</si>
  <si>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</si>
  <si>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</si>
  <si>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</si>
  <si>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</si>
  <si>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</si>
  <si>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</si>
  <si>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</si>
  <si>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</si>
  <si>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</si>
  <si>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</si>
  <si>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</si>
  <si>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</si>
  <si>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</si>
  <si>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</si>
  <si>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</si>
  <si>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</si>
  <si>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</si>
  <si>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</si>
  <si>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</si>
  <si>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</si>
  <si>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</si>
  <si>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</si>
  <si>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</si>
  <si>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</si>
  <si>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</si>
  <si>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</si>
  <si>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</si>
  <si>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</si>
  <si>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</si>
  <si>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</si>
  <si>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</si>
  <si>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</si>
  <si>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</si>
  <si>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</si>
  <si>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</si>
  <si>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</si>
  <si>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</si>
  <si>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</si>
  <si>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</si>
  <si>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</si>
  <si>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</si>
  <si>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</si>
  <si>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</si>
  <si>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</si>
  <si>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</si>
  <si>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</si>
  <si>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</si>
  <si>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</si>
  <si>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</si>
  <si>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</si>
  <si>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</si>
  <si>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</si>
  <si>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</si>
  <si>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</si>
  <si>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</si>
  <si>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</si>
  <si>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</si>
  <si>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</si>
  <si>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</si>
  <si>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</si>
  <si>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</si>
  <si>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</si>
  <si>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</si>
  <si>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</si>
  <si>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</si>
  <si>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</si>
  <si>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</si>
  <si>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</si>
  <si>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</si>
  <si>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</si>
  <si>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</si>
  <si>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</si>
  <si>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</si>
  <si>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</si>
  <si>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</si>
  <si>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</si>
  <si>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</si>
  <si>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</si>
  <si>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</si>
  <si>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</si>
  <si>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</si>
  <si>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</si>
  <si>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</si>
  <si>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</si>
  <si>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</si>
  <si>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</si>
  <si>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</si>
  <si>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</si>
  <si>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</si>
  <si>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</si>
  <si>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</si>
  <si>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</si>
  <si>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</si>
  <si>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</si>
  <si>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</si>
  <si>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</si>
  <si>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</si>
  <si>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</si>
  <si>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</si>
  <si>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</si>
  <si>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</si>
  <si>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</si>
  <si>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</si>
  <si>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</si>
  <si>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</si>
  <si>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</si>
  <si>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</si>
  <si>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</si>
  <si>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</si>
  <si>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</si>
  <si>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</si>
  <si>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</si>
  <si>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</si>
  <si>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</si>
  <si>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</si>
  <si>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</si>
  <si>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</si>
  <si>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</si>
  <si>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</si>
  <si>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</si>
  <si>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</si>
  <si>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</si>
  <si>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</si>
  <si>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</si>
  <si>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</si>
  <si>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</si>
  <si>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</si>
  <si>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</si>
  <si>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</si>
  <si>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</si>
  <si>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</si>
  <si>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</si>
  <si>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</si>
  <si>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</si>
  <si>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</si>
  <si>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</si>
  <si>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</si>
  <si>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</si>
  <si>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</si>
  <si>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</si>
  <si>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</si>
  <si>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</si>
  <si>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</si>
  <si>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</si>
  <si>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</si>
  <si>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</si>
  <si>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</si>
  <si>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</si>
  <si>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</si>
  <si>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</si>
  <si>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</si>
  <si>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</si>
  <si>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</si>
  <si>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</si>
  <si>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</si>
  <si>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</si>
  <si>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</si>
  <si>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</si>
  <si>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</si>
  <si>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</si>
  <si>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</si>
  <si>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</si>
  <si>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</si>
  <si>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</si>
  <si>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</si>
  <si>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</si>
  <si>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</si>
  <si>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</si>
  <si>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</si>
  <si>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</si>
  <si>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</si>
  <si>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</si>
  <si>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</si>
  <si>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</si>
  <si>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</si>
  <si>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</si>
  <si>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</si>
  <si>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</si>
  <si>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</si>
  <si>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</si>
  <si>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</si>
  <si>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</si>
  <si>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</si>
  <si>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</si>
  <si>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</si>
  <si>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</si>
  <si>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</si>
  <si>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</si>
  <si>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</si>
  <si>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</si>
  <si>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</si>
  <si>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</si>
  <si>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</si>
  <si>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</si>
  <si>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</si>
  <si>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</si>
  <si>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</si>
  <si>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</si>
  <si>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</si>
  <si>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</si>
  <si>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</si>
  <si>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</si>
  <si>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</si>
  <si>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</si>
  <si>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</si>
  <si>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</si>
  <si>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</si>
  <si>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</si>
  <si>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</si>
  <si>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</si>
  <si>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</si>
  <si>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</si>
  <si>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</si>
  <si>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</si>
  <si>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</si>
  <si>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</si>
  <si>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</si>
  <si>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</si>
  <si>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</si>
  <si>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</si>
  <si>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</si>
  <si>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</si>
  <si>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</si>
  <si>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</si>
  <si>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</si>
  <si>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</si>
  <si>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</si>
  <si>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</si>
  <si>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</si>
  <si>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</si>
  <si>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</si>
  <si>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</si>
  <si>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</si>
  <si>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</si>
  <si>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</si>
  <si>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</si>
  <si>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</si>
  <si>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</si>
  <si>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</si>
  <si>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</si>
  <si>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</si>
  <si>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</si>
  <si>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</si>
  <si>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</si>
  <si>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</si>
  <si>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</si>
  <si>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</si>
  <si>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</si>
  <si>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</si>
  <si>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</si>
  <si>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</si>
  <si>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</si>
  <si>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</si>
  <si>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</si>
  <si>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</si>
  <si>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</si>
  <si>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</si>
  <si>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</si>
  <si>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</si>
  <si>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</si>
  <si>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</si>
  <si>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</si>
  <si>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</si>
  <si>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</si>
  <si>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</si>
  <si>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</si>
  <si>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</si>
  <si>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</si>
  <si>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</si>
  <si>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</si>
  <si>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</si>
  <si>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</si>
  <si>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</si>
  <si>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</si>
  <si>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</si>
  <si>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</si>
  <si>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</si>
  <si>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</si>
  <si>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</si>
  <si>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</si>
  <si>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</si>
  <si>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</si>
  <si>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</si>
  <si>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</si>
  <si>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</si>
  <si>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</si>
  <si>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</si>
  <si>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</si>
  <si>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</si>
  <si>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</si>
  <si>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</si>
  <si>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</si>
  <si>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</si>
  <si>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</si>
  <si>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</si>
  <si>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</si>
  <si>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</si>
  <si>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</si>
  <si>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</si>
  <si>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</si>
  <si>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</si>
  <si>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</si>
  <si>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</si>
  <si>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</si>
  <si>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</si>
  <si>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</si>
  <si>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</si>
  <si>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</si>
  <si>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</si>
  <si>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</si>
  <si>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</si>
  <si>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</si>
  <si>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</si>
  <si>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</si>
  <si>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</si>
  <si>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</si>
  <si>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</si>
  <si>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</si>
  <si>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</si>
  <si>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</si>
  <si>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</si>
  <si>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</si>
  <si>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</si>
  <si>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</si>
  <si>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</si>
  <si>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</si>
  <si>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</si>
  <si>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</si>
  <si>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</si>
  <si>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</si>
  <si>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</si>
  <si>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</si>
  <si>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</si>
  <si>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</si>
  <si>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</si>
  <si>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</si>
  <si>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</si>
  <si>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</si>
  <si>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</si>
  <si>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</si>
  <si>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</si>
  <si>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</si>
  <si>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</si>
  <si>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</si>
  <si>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</si>
  <si>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</si>
  <si>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</si>
  <si>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</si>
  <si>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</si>
  <si>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</si>
  <si>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</si>
  <si>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</si>
  <si>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</si>
  <si>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</si>
  <si>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</si>
  <si>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</si>
  <si>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</si>
  <si>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</si>
  <si>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</si>
  <si>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</si>
  <si>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</si>
  <si>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</si>
  <si>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</si>
  <si>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</si>
  <si>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</si>
  <si>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</si>
  <si>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</si>
  <si>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</si>
  <si>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</si>
  <si>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</si>
  <si>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</si>
  <si>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</si>
  <si>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</si>
  <si>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</si>
  <si>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</si>
  <si>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</si>
  <si>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</si>
  <si>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</si>
  <si>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</si>
  <si>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</si>
  <si>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</si>
  <si>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</si>
  <si>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</si>
  <si>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</si>
  <si>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</si>
  <si>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</si>
  <si>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</si>
  <si>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</si>
  <si>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</si>
  <si>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</si>
  <si>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</si>
  <si>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</si>
  <si>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</si>
  <si>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</si>
  <si>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</si>
  <si>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</si>
  <si>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</si>
  <si>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</si>
  <si>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</si>
  <si>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</si>
  <si>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</si>
  <si>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</si>
  <si>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</si>
  <si>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</si>
  <si>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</si>
  <si>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</si>
  <si>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</si>
  <si>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</si>
  <si>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</si>
  <si>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</si>
  <si>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</si>
  <si>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</si>
  <si>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</si>
  <si>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</si>
  <si>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</si>
  <si>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</si>
  <si>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</si>
  <si>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</si>
  <si>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</si>
  <si>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</si>
  <si>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</si>
  <si>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</si>
  <si>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</si>
  <si>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</si>
  <si>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</si>
  <si>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</si>
  <si>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</si>
  <si>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</si>
  <si>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</si>
  <si>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</si>
  <si>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</si>
  <si>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</si>
  <si>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</si>
  <si>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</si>
  <si>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</si>
  <si>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</si>
  <si>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</si>
  <si>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</si>
  <si>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</si>
  <si>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</si>
  <si>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</si>
  <si>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</si>
  <si>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</si>
  <si>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</si>
  <si>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</si>
  <si>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</si>
  <si>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</si>
  <si>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</si>
  <si>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</si>
  <si>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</si>
  <si>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</si>
  <si>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</si>
  <si>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</si>
  <si>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</si>
  <si>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</si>
  <si>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</si>
  <si>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</si>
  <si>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</si>
  <si>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</si>
  <si>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</si>
  <si>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</si>
  <si>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</si>
  <si>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</si>
  <si>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</si>
  <si>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</si>
  <si>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</si>
  <si>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</si>
  <si>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</si>
  <si>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</si>
  <si>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</si>
  <si>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</si>
  <si>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</si>
  <si>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</si>
  <si>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</si>
  <si>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</si>
  <si>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</si>
  <si>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</si>
  <si>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</si>
  <si>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</si>
  <si>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</si>
  <si>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</si>
  <si>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</si>
  <si>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</si>
  <si>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</si>
  <si>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</si>
  <si>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</si>
  <si>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</si>
  <si>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</si>
  <si>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</si>
  <si>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</si>
  <si>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</si>
  <si>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</si>
  <si>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</si>
  <si>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</si>
  <si>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</si>
  <si>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</si>
  <si>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</si>
  <si>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</si>
  <si>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</si>
  <si>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</si>
  <si>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</si>
  <si>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</si>
  <si>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</si>
  <si>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</si>
  <si>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</si>
  <si>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</si>
  <si>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</si>
  <si>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</si>
  <si>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</si>
  <si>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</si>
  <si>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</si>
  <si>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</si>
  <si>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</si>
  <si>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</si>
  <si>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</si>
  <si>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</si>
  <si>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</si>
  <si>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</si>
  <si>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</si>
  <si>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</si>
  <si>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</si>
  <si>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</si>
  <si>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</si>
  <si>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</si>
  <si>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</si>
  <si>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</si>
  <si>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</si>
  <si>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</si>
  <si>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</si>
  <si>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</si>
  <si>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</si>
  <si>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</si>
  <si>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</si>
  <si>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</si>
  <si>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</si>
  <si>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</si>
  <si>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</si>
  <si>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</si>
  <si>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</si>
  <si>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</si>
  <si>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</si>
  <si>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</si>
  <si>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</si>
  <si>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</si>
  <si>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</si>
  <si>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</si>
  <si>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</si>
  <si>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</si>
  <si>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</si>
  <si>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</si>
  <si>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</si>
  <si>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</si>
  <si>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</si>
  <si>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</si>
  <si>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</si>
  <si>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</si>
  <si>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</si>
  <si>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</si>
  <si>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</si>
  <si>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</si>
  <si>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</si>
  <si>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</si>
  <si>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</si>
  <si>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</si>
  <si>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</si>
  <si>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</si>
  <si>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</si>
  <si>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</si>
  <si>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</si>
  <si>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</si>
  <si>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</si>
  <si>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</si>
  <si>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</si>
  <si>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</si>
  <si>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</si>
  <si>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</si>
  <si>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</si>
  <si>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</si>
  <si>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</si>
  <si>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</si>
  <si>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</si>
  <si>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</si>
  <si>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</si>
  <si>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</si>
  <si>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</si>
  <si>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</si>
  <si>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</si>
  <si>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</si>
  <si>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</si>
  <si>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</si>
  <si>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</si>
  <si>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</si>
  <si>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</si>
  <si>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</si>
  <si>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</si>
  <si>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</si>
  <si>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</si>
  <si>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</si>
  <si>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</si>
  <si>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</si>
  <si>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</si>
  <si>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</si>
  <si>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</si>
  <si>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</si>
  <si>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</si>
  <si>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</si>
  <si>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</si>
  <si>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</si>
  <si>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</si>
  <si>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</si>
  <si>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</si>
  <si>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</si>
  <si>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</si>
  <si>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</si>
  <si>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</si>
  <si>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</si>
  <si>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</si>
  <si>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</si>
  <si>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</si>
  <si>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</si>
  <si>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</si>
  <si>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</si>
  <si>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</si>
  <si>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</si>
  <si>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</si>
  <si>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</si>
  <si>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</si>
  <si>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</si>
  <si>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</si>
  <si>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</si>
  <si>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</si>
  <si>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</si>
  <si>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</si>
  <si>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</si>
  <si>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</si>
  <si>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</si>
  <si>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</si>
  <si>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</si>
  <si>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</si>
  <si>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</si>
  <si>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</si>
  <si>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</si>
  <si>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</si>
  <si>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</si>
  <si>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</si>
  <si>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</si>
  <si>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</si>
  <si>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</si>
  <si>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</si>
  <si>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</si>
  <si>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</si>
  <si>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</si>
  <si>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</si>
  <si>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</si>
  <si>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</si>
  <si>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</si>
  <si>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</si>
  <si>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</si>
  <si>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</si>
  <si>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</si>
  <si>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</si>
  <si>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</si>
  <si>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</si>
  <si>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</si>
  <si>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</si>
  <si>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</si>
  <si>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</si>
  <si>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</si>
  <si>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</si>
  <si>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</si>
  <si>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</si>
  <si>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</si>
  <si>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</si>
  <si>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</si>
  <si>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</si>
  <si>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</si>
  <si>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</si>
  <si>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</si>
  <si>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</si>
  <si>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</si>
  <si>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</si>
  <si>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</si>
  <si>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</si>
  <si>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</si>
  <si>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</si>
  <si>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</si>
  <si>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</si>
  <si>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</si>
  <si>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</si>
  <si>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</si>
  <si>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</si>
  <si>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</si>
  <si>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</si>
  <si>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</si>
  <si>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</si>
  <si>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</si>
  <si>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</si>
  <si>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</si>
  <si>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</si>
  <si>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</si>
  <si>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</si>
  <si>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</si>
  <si>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</si>
  <si>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</si>
  <si>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</si>
  <si>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</si>
  <si>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</si>
  <si>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</si>
  <si>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</si>
  <si>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</si>
  <si>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</si>
  <si>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</si>
  <si>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</si>
  <si>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</si>
  <si>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</si>
  <si>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</si>
  <si>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</si>
  <si>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</si>
  <si>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</si>
  <si>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</si>
  <si>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</si>
  <si>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</si>
  <si>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</si>
  <si>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</si>
  <si>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</si>
  <si>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</si>
  <si>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</si>
  <si>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</si>
  <si>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</si>
  <si>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</si>
  <si>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</si>
  <si>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</si>
  <si>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</si>
  <si>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</si>
  <si>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</si>
  <si>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</si>
  <si>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</si>
  <si>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</si>
  <si>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</si>
  <si>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</si>
  <si>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</si>
  <si>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</si>
  <si>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</si>
  <si>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</si>
  <si>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</si>
  <si>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</si>
  <si>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</si>
  <si>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</si>
  <si>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</si>
  <si>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</si>
  <si>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</si>
  <si>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</si>
  <si>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</si>
  <si>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</si>
  <si>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</si>
  <si>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</si>
  <si>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</si>
  <si>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</si>
  <si>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</si>
  <si>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</si>
  <si>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</si>
  <si>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</si>
  <si>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</si>
  <si>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</si>
  <si>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</si>
  <si>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</si>
  <si>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</si>
  <si>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</si>
  <si>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</si>
  <si>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</si>
  <si>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</si>
  <si>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</si>
  <si>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</si>
  <si>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</si>
  <si>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</si>
  <si>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</si>
  <si>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</si>
  <si>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</si>
  <si>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</si>
  <si>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</si>
  <si>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</si>
  <si>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</si>
  <si>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</si>
  <si>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</si>
  <si>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</si>
  <si>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</si>
  <si>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</si>
  <si>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</si>
  <si>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</si>
  <si>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</si>
  <si>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</si>
  <si>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</si>
  <si>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</si>
  <si>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</si>
  <si>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</si>
  <si>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</si>
  <si>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</si>
  <si>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</si>
  <si>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</si>
  <si>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</si>
  <si>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</si>
  <si>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</si>
  <si>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</si>
  <si>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</si>
  <si>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</si>
  <si>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</si>
  <si>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</si>
  <si>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</si>
  <si>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</si>
  <si>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</si>
  <si>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</si>
  <si>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</si>
  <si>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</si>
  <si>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</si>
  <si>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</si>
  <si>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</si>
  <si>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</si>
  <si>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</si>
  <si>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</si>
  <si>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</si>
  <si>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</si>
  <si>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</si>
  <si>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</si>
  <si>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</si>
  <si>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</si>
  <si>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</si>
  <si>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</si>
  <si>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</si>
  <si>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</si>
  <si>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</si>
  <si>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</si>
  <si>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</si>
  <si>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</si>
  <si>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</si>
  <si>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</si>
  <si>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</si>
  <si>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</si>
  <si>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</si>
  <si>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</si>
  <si>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</si>
  <si>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</si>
  <si>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</si>
  <si>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</si>
  <si>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</si>
  <si>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</si>
  <si>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</si>
  <si>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</si>
  <si>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</si>
  <si>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</si>
  <si>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</si>
  <si>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</si>
  <si>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</si>
  <si>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</si>
  <si>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</si>
  <si>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</si>
  <si>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</si>
  <si>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</si>
  <si>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</si>
  <si>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</si>
  <si>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</si>
  <si>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</si>
  <si>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</si>
  <si>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</si>
  <si>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</si>
  <si>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</si>
  <si>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</si>
  <si>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</si>
  <si>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</si>
  <si>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</si>
  <si>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</si>
  <si>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</si>
  <si>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</si>
  <si>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</si>
  <si>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</si>
  <si>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</si>
  <si>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</si>
  <si>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</si>
  <si>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</si>
  <si>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</si>
  <si>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</si>
  <si>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</si>
  <si>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</si>
  <si>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</si>
  <si>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</si>
  <si>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</si>
  <si>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</si>
  <si>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</si>
  <si>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</si>
  <si>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</si>
  <si>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</si>
  <si>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</si>
  <si>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</si>
  <si>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</si>
  <si>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</si>
  <si>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</si>
  <si>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</si>
  <si>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</si>
  <si>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</si>
  <si>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</si>
  <si>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</si>
  <si>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</si>
  <si>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</si>
  <si>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</si>
  <si>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</si>
  <si>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</si>
  <si>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</si>
  <si>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</si>
  <si>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</si>
  <si>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</si>
  <si>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</si>
  <si>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</si>
  <si>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</si>
  <si>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</si>
  <si>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</si>
  <si>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</si>
  <si>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</si>
  <si>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</si>
  <si>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</si>
  <si>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</si>
  <si>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</si>
  <si>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</si>
  <si>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</si>
  <si>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</si>
  <si>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</si>
  <si>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</si>
  <si>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</si>
  <si>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</si>
  <si>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</si>
  <si>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</si>
  <si>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</si>
  <si>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</si>
  <si>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</si>
  <si>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</si>
  <si>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</si>
  <si>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</si>
  <si>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</si>
  <si>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</si>
  <si>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</si>
  <si>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</si>
  <si>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</si>
  <si>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</si>
  <si>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</si>
  <si>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</si>
  <si>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</si>
  <si>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</si>
  <si>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</si>
  <si>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</si>
  <si>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</si>
  <si>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</si>
  <si>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</si>
  <si>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</si>
  <si>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</si>
  <si>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</si>
  <si>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</si>
  <si>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</si>
  <si>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</si>
  <si>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</si>
  <si>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</si>
  <si>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</si>
  <si>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</si>
  <si>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</si>
  <si>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</si>
  <si>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</si>
  <si>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</si>
  <si>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</si>
  <si>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</si>
  <si>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</si>
  <si>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</si>
  <si>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</si>
  <si>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</si>
  <si>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</si>
  <si>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</si>
  <si>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</si>
  <si>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</si>
  <si>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</si>
  <si>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</si>
  <si>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</si>
  <si>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</si>
  <si>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</si>
  <si>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</si>
  <si>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</si>
  <si>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</si>
  <si>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</si>
  <si>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</si>
  <si>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</si>
  <si>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</si>
  <si>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</si>
  <si>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</si>
  <si>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</si>
  <si>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</si>
  <si>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</si>
  <si>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</si>
  <si>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</si>
  <si>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</si>
  <si>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</si>
  <si>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</si>
  <si>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</si>
  <si>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</si>
  <si>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</si>
  <si>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</si>
  <si>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</si>
  <si>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</si>
  <si>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</si>
  <si>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</si>
  <si>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</si>
  <si>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</si>
  <si>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</si>
  <si>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</si>
  <si>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</si>
  <si>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</si>
  <si>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</si>
  <si>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</si>
  <si>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</si>
  <si>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</si>
  <si>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</si>
  <si>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</si>
  <si>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</si>
  <si>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</si>
  <si>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</si>
  <si>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</si>
  <si>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</si>
  <si>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</si>
  <si>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</si>
  <si>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</si>
  <si>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</si>
  <si>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</si>
  <si>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</si>
  <si>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</si>
  <si>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</si>
  <si>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</si>
  <si>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</si>
  <si>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</si>
  <si>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</si>
  <si>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</si>
  <si>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</si>
  <si>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</si>
  <si>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</si>
  <si>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</si>
  <si>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</si>
  <si>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</si>
  <si>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</si>
  <si>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</si>
  <si>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</si>
  <si>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</si>
  <si>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</si>
  <si>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</si>
  <si>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</si>
  <si>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</si>
  <si>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</si>
  <si>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</si>
  <si>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</si>
  <si>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</si>
  <si>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</si>
  <si>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</si>
  <si>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</si>
  <si>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</si>
  <si>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</si>
  <si>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</si>
  <si>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</si>
  <si>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</si>
  <si>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</si>
  <si>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</si>
  <si>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</si>
  <si>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</si>
  <si>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</si>
  <si>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</si>
  <si>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</si>
  <si>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</si>
  <si>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</si>
  <si>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</si>
  <si>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</si>
  <si>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</si>
  <si>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</si>
  <si>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</si>
  <si>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</si>
  <si>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</si>
  <si>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</si>
  <si>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</si>
  <si>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</si>
  <si>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</si>
  <si>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</si>
  <si>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</si>
  <si>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</si>
  <si>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</si>
  <si>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</si>
  <si>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</si>
  <si>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</si>
  <si>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</si>
  <si>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</si>
  <si>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</si>
  <si>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</si>
  <si>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</si>
  <si>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</si>
  <si>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</si>
  <si>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</si>
  <si>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</si>
  <si>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</si>
  <si>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</si>
  <si>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</si>
  <si>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</si>
  <si>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</si>
  <si>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</si>
  <si>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</si>
  <si>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</si>
  <si>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</si>
  <si>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</si>
  <si>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</si>
  <si>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</si>
  <si>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</si>
  <si>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</si>
  <si>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</si>
  <si>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</si>
  <si>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</si>
  <si>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</si>
  <si>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</si>
  <si>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</si>
  <si>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</si>
  <si>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</si>
  <si>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</si>
  <si>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</si>
  <si>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</si>
  <si>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</si>
  <si>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</si>
  <si>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</si>
  <si>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</si>
  <si>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</si>
  <si>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</si>
  <si>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</si>
  <si>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</si>
  <si>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</si>
  <si>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</si>
  <si>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</si>
  <si>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</si>
  <si>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</si>
  <si>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</si>
  <si>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</si>
  <si>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</si>
  <si>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</si>
  <si>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</si>
  <si>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</si>
  <si>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</si>
  <si>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</si>
  <si>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</si>
  <si>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</si>
  <si>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</si>
  <si>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</si>
  <si>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</si>
  <si>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</si>
  <si>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</si>
  <si>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</si>
  <si>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</si>
  <si>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</si>
  <si>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</si>
  <si>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</si>
  <si>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</si>
  <si>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</si>
  <si>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</si>
  <si>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</si>
  <si>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</si>
  <si>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</si>
  <si>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</si>
  <si>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</si>
  <si>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</si>
  <si>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</si>
  <si>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</si>
  <si>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</si>
  <si>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</si>
  <si>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</si>
  <si>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</si>
  <si>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</si>
  <si>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</si>
  <si>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</si>
  <si>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</si>
  <si>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</si>
  <si>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</si>
  <si>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</si>
  <si>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</si>
  <si>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</si>
  <si>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</si>
  <si>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</si>
  <si>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</si>
  <si>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</si>
  <si>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</si>
  <si>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</si>
  <si>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</si>
  <si>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</si>
  <si>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</si>
  <si>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</si>
  <si>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</si>
  <si>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</si>
  <si>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</si>
  <si>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</si>
  <si>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</si>
  <si>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</si>
  <si>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</si>
  <si>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</si>
  <si>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</si>
  <si>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</si>
  <si>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</si>
  <si>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</si>
  <si>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</si>
  <si>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</si>
  <si>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</si>
  <si>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</si>
  <si>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</si>
  <si>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</si>
  <si>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</si>
  <si>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</si>
  <si>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</si>
  <si>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</si>
  <si>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</si>
  <si>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</si>
  <si>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</si>
  <si>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</si>
  <si>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</si>
  <si>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</si>
  <si>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</si>
  <si>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</si>
  <si>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</si>
  <si>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</si>
  <si>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</si>
  <si>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</si>
  <si>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</si>
  <si>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</si>
  <si>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</si>
  <si>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</si>
  <si>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</si>
  <si>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</si>
  <si>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</si>
  <si>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</si>
  <si>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</si>
  <si>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</si>
  <si>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</si>
  <si>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</si>
  <si>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</si>
  <si>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</si>
  <si>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</si>
  <si>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</si>
  <si>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</si>
  <si>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</si>
  <si>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</si>
  <si>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</si>
  <si>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</si>
  <si>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</si>
  <si>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</si>
  <si>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</si>
  <si>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</si>
  <si>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</si>
  <si>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</si>
  <si>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</si>
  <si>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</si>
  <si>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</si>
  <si>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</si>
  <si>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</si>
  <si>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</si>
  <si>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</si>
  <si>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</si>
  <si>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</si>
  <si>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</si>
  <si>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</si>
  <si>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</si>
  <si>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</si>
  <si>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</si>
  <si>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</si>
  <si>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</si>
  <si>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</si>
  <si>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</si>
  <si>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</si>
  <si>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</si>
  <si>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</si>
  <si>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</si>
  <si>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</si>
  <si>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</si>
  <si>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</si>
  <si>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</si>
  <si>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</si>
  <si>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</si>
  <si>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</si>
  <si>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</si>
  <si>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</si>
  <si>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</si>
  <si>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</si>
  <si>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</si>
  <si>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</si>
  <si>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</si>
  <si>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</si>
  <si>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</si>
  <si>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</si>
  <si>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</si>
  <si>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</si>
  <si>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</si>
  <si>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</si>
  <si>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</si>
  <si>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</si>
  <si>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</si>
  <si>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</si>
  <si>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</si>
  <si>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</si>
  <si>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</si>
  <si>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</si>
  <si>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</si>
  <si>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</si>
  <si>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</si>
  <si>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</si>
  <si>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</si>
  <si>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</si>
  <si>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</si>
  <si>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</si>
  <si>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</si>
  <si>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</si>
  <si>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</si>
  <si>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</si>
  <si>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</si>
  <si>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</si>
  <si>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</si>
  <si>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</si>
  <si>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</si>
  <si>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</si>
  <si>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</si>
  <si>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</si>
  <si>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</si>
  <si>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</si>
  <si>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</si>
  <si>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</si>
  <si>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</si>
  <si>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</si>
  <si>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</si>
  <si>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</si>
  <si>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</si>
  <si>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</si>
  <si>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</si>
  <si>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</si>
  <si>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</si>
  <si>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</si>
  <si>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</si>
  <si>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</si>
  <si>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</si>
  <si>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</si>
  <si>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</si>
  <si>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</si>
  <si>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</si>
  <si>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</si>
  <si>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</si>
  <si>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</si>
  <si>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</si>
  <si>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</si>
  <si>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</si>
  <si>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</si>
  <si>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</si>
  <si>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</si>
  <si>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</si>
  <si>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</si>
  <si>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</si>
  <si>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</si>
  <si>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</si>
  <si>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</si>
  <si>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</si>
  <si>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</si>
  <si>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</si>
  <si>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</si>
  <si>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</si>
  <si>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</si>
  <si>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</si>
  <si>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</si>
  <si>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</si>
  <si>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</si>
  <si>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</si>
  <si>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</si>
  <si>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</si>
  <si>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</si>
  <si>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</si>
  <si>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</si>
  <si>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</si>
  <si>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</si>
  <si>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</si>
  <si>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</si>
  <si>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</si>
  <si>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</si>
  <si>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</si>
  <si>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</si>
  <si>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</si>
  <si>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</si>
  <si>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</si>
  <si>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</si>
  <si>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</si>
  <si>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</si>
  <si>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</si>
  <si>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</si>
  <si>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</si>
  <si>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</si>
  <si>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</si>
  <si>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</si>
  <si>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</si>
  <si>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</si>
  <si>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</si>
  <si>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</si>
  <si>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</si>
  <si>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</si>
  <si>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</si>
  <si>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</si>
  <si>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</si>
  <si>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</si>
  <si>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</si>
  <si>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</si>
  <si>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</si>
  <si>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</si>
  <si>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</si>
  <si>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</si>
  <si>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</si>
  <si>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</si>
  <si>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</si>
  <si>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</si>
  <si>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</si>
  <si>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</si>
  <si>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</si>
  <si>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</si>
  <si>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</si>
  <si>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</si>
  <si>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</si>
  <si>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</si>
  <si>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</si>
  <si>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</si>
  <si>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</si>
  <si>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</si>
  <si>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</si>
  <si>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</si>
  <si>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</si>
  <si>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</si>
  <si>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</si>
  <si>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</si>
  <si>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</si>
  <si>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</si>
  <si>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</si>
  <si>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</si>
  <si>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</si>
  <si>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</si>
  <si>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</si>
  <si>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</si>
  <si>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</si>
  <si>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</si>
  <si>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</si>
  <si>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</si>
  <si>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</si>
  <si>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</si>
  <si>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</si>
  <si>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</si>
  <si>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</si>
  <si>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</si>
  <si>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</si>
  <si>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</si>
  <si>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</si>
  <si>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</si>
  <si>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</si>
  <si>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</si>
  <si>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</si>
  <si>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</si>
  <si>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</si>
  <si>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</si>
  <si>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</si>
  <si>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</si>
  <si>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</si>
  <si>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</si>
  <si>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</si>
  <si>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</si>
  <si>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</si>
  <si>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</si>
  <si>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</si>
  <si>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</si>
  <si>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</si>
  <si>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</si>
  <si>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</si>
  <si>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</si>
  <si>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</si>
  <si>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</si>
  <si>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</si>
  <si>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</si>
  <si>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</si>
  <si>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</si>
  <si>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</si>
  <si>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</si>
  <si>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</si>
  <si>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</si>
  <si>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</si>
  <si>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</si>
  <si>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</si>
  <si>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</si>
  <si>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</si>
  <si>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</si>
  <si>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</si>
  <si>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</si>
  <si>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</si>
  <si>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</si>
  <si>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</si>
  <si>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</si>
  <si>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</si>
  <si>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</si>
  <si>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</si>
  <si>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</si>
  <si>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</si>
  <si>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</si>
  <si>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</si>
  <si>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</si>
  <si>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</si>
  <si>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</si>
  <si>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</si>
  <si>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</si>
  <si>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</si>
  <si>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</si>
  <si>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</si>
  <si>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</si>
  <si>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</si>
  <si>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</si>
  <si>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</si>
  <si>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</si>
  <si>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</si>
  <si>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</si>
  <si>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</si>
  <si>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</si>
  <si>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</si>
  <si>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</si>
  <si>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</si>
  <si>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</si>
  <si>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</si>
  <si>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</si>
  <si>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</si>
  <si>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</si>
  <si>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</si>
  <si>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</si>
  <si>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</si>
  <si>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</si>
  <si>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</si>
  <si>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</si>
  <si>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</si>
  <si>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</si>
  <si>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</si>
  <si>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</si>
  <si>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</si>
  <si>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</si>
  <si>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</si>
  <si>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</si>
  <si>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</si>
  <si>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</si>
  <si>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</si>
  <si>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</si>
  <si>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</si>
  <si>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</si>
  <si>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</si>
  <si>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</si>
  <si>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</si>
  <si>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</si>
  <si>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</si>
  <si>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</si>
  <si>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</si>
  <si>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</si>
  <si>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</si>
  <si>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</si>
  <si>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</si>
  <si>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</si>
  <si>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</si>
  <si>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</si>
  <si>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</si>
  <si>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</si>
  <si>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</si>
  <si>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</si>
  <si>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</si>
  <si>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</si>
  <si>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</si>
  <si>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</si>
  <si>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</si>
  <si>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</si>
  <si>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</si>
  <si>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</si>
  <si>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</si>
  <si>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</si>
  <si>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</si>
  <si>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</si>
  <si>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</si>
  <si>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</si>
  <si>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</si>
  <si>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</si>
  <si>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</si>
  <si>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</si>
  <si>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</si>
  <si>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</si>
  <si>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</si>
  <si>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</si>
  <si>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</si>
  <si>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</si>
  <si>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</si>
  <si>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</si>
  <si>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</si>
  <si>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</si>
  <si>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</si>
  <si>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</si>
  <si>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</si>
  <si>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</si>
  <si>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</si>
  <si>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</si>
  <si>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</si>
  <si>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</si>
  <si>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</si>
  <si>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</si>
  <si>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</si>
  <si>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</si>
  <si>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</si>
  <si>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</si>
  <si>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</si>
  <si>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</si>
  <si>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</si>
  <si>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</si>
  <si>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</si>
  <si>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</si>
  <si>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</si>
  <si>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</si>
  <si>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</si>
  <si>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</si>
  <si>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</si>
  <si>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</si>
  <si>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</si>
  <si>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</si>
  <si>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</si>
  <si>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</si>
  <si>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</si>
  <si>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</si>
  <si>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</si>
  <si>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</si>
  <si>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</si>
  <si>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</si>
  <si>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</si>
  <si>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</si>
  <si>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</si>
  <si>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</si>
  <si>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</si>
  <si>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</si>
  <si>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</si>
  <si>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</si>
  <si>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</si>
  <si>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</si>
  <si>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</si>
  <si>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</si>
  <si>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</si>
  <si>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</si>
  <si>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</si>
  <si>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</si>
  <si>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</si>
  <si>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</si>
  <si>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</si>
  <si>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</si>
  <si>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</si>
  <si>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</si>
  <si>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</si>
  <si>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</si>
  <si>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</si>
  <si>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</si>
  <si>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</si>
  <si>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</si>
  <si>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</si>
  <si>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</si>
  <si>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</si>
  <si>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</si>
  <si>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</si>
  <si>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</si>
  <si>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</si>
  <si>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</si>
  <si>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</si>
  <si>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</si>
  <si>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</si>
  <si>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</si>
  <si>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</si>
  <si>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</si>
  <si>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</si>
  <si>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</si>
  <si>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</si>
  <si>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</si>
  <si>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</si>
  <si>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</si>
  <si>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</si>
  <si>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</si>
  <si>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</si>
  <si>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</si>
  <si>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</si>
  <si>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</si>
  <si>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</si>
  <si>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</si>
  <si>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</si>
  <si>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</si>
  <si>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</si>
  <si>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</si>
  <si>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</si>
  <si>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</si>
  <si>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</si>
  <si>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</si>
  <si>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</si>
  <si>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</si>
  <si>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</si>
  <si>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</si>
  <si>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</si>
  <si>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</si>
  <si>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</si>
  <si>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</si>
  <si>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</si>
  <si>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</si>
  <si>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</si>
  <si>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</si>
  <si>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</si>
  <si>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</si>
  <si>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</si>
  <si>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</si>
  <si>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</si>
  <si>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</si>
  <si>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</si>
  <si>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</si>
  <si>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</si>
  <si>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</si>
  <si>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</si>
  <si>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</si>
  <si>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</si>
  <si>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</si>
  <si>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</si>
  <si>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</si>
  <si>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</si>
  <si>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</si>
  <si>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</si>
  <si>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</si>
  <si>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</si>
  <si>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</si>
  <si>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</si>
  <si>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</si>
  <si>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</si>
  <si>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</si>
  <si>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</si>
  <si>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</si>
  <si>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</si>
  <si>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</si>
  <si>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</si>
  <si>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</si>
  <si>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</si>
  <si>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</si>
  <si>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</si>
  <si>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</si>
  <si>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</si>
  <si>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</si>
  <si>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</si>
  <si>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</si>
  <si>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</si>
  <si>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</si>
  <si>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</si>
  <si>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</si>
  <si>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</si>
  <si>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</si>
  <si>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</si>
  <si>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</si>
  <si>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</si>
  <si>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</si>
  <si>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</si>
  <si>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</si>
  <si>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</si>
  <si>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</si>
  <si>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</si>
  <si>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</si>
  <si>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</si>
  <si>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</si>
  <si>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</si>
  <si>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</si>
  <si>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</si>
  <si>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</si>
  <si>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</si>
  <si>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</si>
  <si>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</si>
  <si>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</si>
  <si>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</si>
  <si>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</si>
  <si>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</si>
  <si>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</si>
  <si>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</si>
  <si>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</si>
  <si>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</si>
  <si>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</si>
  <si>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</si>
  <si>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</si>
  <si>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</si>
  <si>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</si>
  <si>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</si>
  <si>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</si>
  <si>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</si>
  <si>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</si>
  <si>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</si>
  <si>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</si>
  <si>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</si>
  <si>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</si>
  <si>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</si>
  <si>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</si>
  <si>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</si>
  <si>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</si>
  <si>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</si>
  <si>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</si>
  <si>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</si>
  <si>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</si>
  <si>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</si>
  <si>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</si>
  <si>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</si>
  <si>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</si>
  <si>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</si>
  <si>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</si>
  <si>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</si>
  <si>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</si>
  <si>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</si>
  <si>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</si>
  <si>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</si>
  <si>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</si>
  <si>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</si>
  <si>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</si>
  <si>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</si>
  <si>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</si>
  <si>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</si>
  <si>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</si>
  <si>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</si>
  <si>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</si>
  <si>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</si>
  <si>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</si>
  <si>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</si>
  <si>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</si>
  <si>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</si>
  <si>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</si>
  <si>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</si>
  <si>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</si>
  <si>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</si>
  <si>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</si>
  <si>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</si>
  <si>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</si>
  <si>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</si>
  <si>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</si>
  <si>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</si>
  <si>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</si>
  <si>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</si>
  <si>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</si>
  <si>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</si>
  <si>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</si>
  <si>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</si>
  <si>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</si>
  <si>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</si>
  <si>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</si>
  <si>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</si>
  <si>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</si>
  <si>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</si>
  <si>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</si>
  <si>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</si>
  <si>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</si>
  <si>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</si>
  <si>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</si>
  <si>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</si>
  <si>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</si>
  <si>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</si>
  <si>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</si>
  <si>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</si>
  <si>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</si>
  <si>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</si>
  <si>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</si>
  <si>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</si>
  <si>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</si>
  <si>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</si>
  <si>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</si>
  <si>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</si>
  <si>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</si>
  <si>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</si>
  <si>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</si>
  <si>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</si>
  <si>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</si>
  <si>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</si>
  <si>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</si>
  <si>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</si>
  <si>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</si>
  <si>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</si>
  <si>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</si>
  <si>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</si>
  <si>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</si>
  <si>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</si>
  <si>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</si>
  <si>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</si>
  <si>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</si>
  <si>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</si>
  <si>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</si>
  <si>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</si>
  <si>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</si>
  <si>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</si>
  <si>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</si>
  <si>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</si>
  <si>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</si>
  <si>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</si>
  <si>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</si>
  <si>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</si>
  <si>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</si>
  <si>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</si>
  <si>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</si>
  <si>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</si>
  <si>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</si>
  <si>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</si>
  <si>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</si>
  <si>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</si>
  <si>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</si>
  <si>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</si>
  <si>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</si>
  <si>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</si>
  <si>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</si>
  <si>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</si>
  <si>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</si>
  <si>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</si>
  <si>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</si>
  <si>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</si>
  <si>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</si>
  <si>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</si>
  <si>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</si>
  <si>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</si>
  <si>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</si>
  <si>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</si>
  <si>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</si>
  <si>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</si>
  <si>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</si>
  <si>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</si>
  <si>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</si>
  <si>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</si>
  <si>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</si>
  <si>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</si>
  <si>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</si>
  <si>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</si>
  <si>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</si>
  <si>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</si>
  <si>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</si>
  <si>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</si>
  <si>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</si>
  <si>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</si>
  <si>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</si>
  <si>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</si>
  <si>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</si>
  <si>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</si>
  <si>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</si>
  <si>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</si>
  <si>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</si>
  <si>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</si>
  <si>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</si>
  <si>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</si>
  <si>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</si>
  <si>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</si>
  <si>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</si>
  <si>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</si>
  <si>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</si>
  <si>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</si>
  <si>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</si>
  <si>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</si>
  <si>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</si>
  <si>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</si>
  <si>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</si>
  <si>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</si>
  <si>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</si>
  <si>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</si>
  <si>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</si>
  <si>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</si>
  <si>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</si>
  <si>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</si>
  <si>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</si>
  <si>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</si>
  <si>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</si>
  <si>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</si>
  <si>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</si>
  <si>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</si>
  <si>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</si>
  <si>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</si>
  <si>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</si>
  <si>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</si>
  <si>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</si>
  <si>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</si>
  <si>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</si>
  <si>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</si>
  <si>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</si>
  <si>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</si>
  <si>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</si>
  <si>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</si>
  <si>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</si>
  <si>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</si>
  <si>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</si>
  <si>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</si>
  <si>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</si>
  <si>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</si>
  <si>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</si>
  <si>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</si>
  <si>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</si>
  <si>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</si>
  <si>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</si>
  <si>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</si>
  <si>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</si>
  <si>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</si>
  <si>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</si>
  <si>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</si>
  <si>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</si>
  <si>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</si>
  <si>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</si>
  <si>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</si>
  <si>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</si>
  <si>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</si>
  <si>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</si>
  <si>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</si>
  <si>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</si>
  <si>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</si>
  <si>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</si>
  <si>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</si>
  <si>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</si>
  <si>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</si>
  <si>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</si>
  <si>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</si>
  <si>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</si>
  <si>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</si>
  <si>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</si>
  <si>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</si>
  <si>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</si>
  <si>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</si>
  <si>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</si>
  <si>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</si>
  <si>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</si>
  <si>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</si>
  <si>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</si>
  <si>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</si>
  <si>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</si>
  <si>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</si>
  <si>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</si>
  <si>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</si>
  <si>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</si>
  <si>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</si>
  <si>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</si>
  <si>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</si>
  <si>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</si>
  <si>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</si>
  <si>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</si>
  <si>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</si>
  <si>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</si>
  <si>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</si>
  <si>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</si>
  <si>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</si>
  <si>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</si>
  <si>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</si>
  <si>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</si>
  <si>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</si>
  <si>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</si>
  <si>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</si>
  <si>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</si>
  <si>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</si>
  <si>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</si>
  <si>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</si>
  <si>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</si>
  <si>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</si>
  <si>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</si>
  <si>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</si>
  <si>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</si>
  <si>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</si>
  <si>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</si>
  <si>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</si>
  <si>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</si>
  <si>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</si>
  <si>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</si>
  <si>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</si>
  <si>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</si>
  <si>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</si>
  <si>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</si>
  <si>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</si>
  <si>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</si>
  <si>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</si>
  <si>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</si>
  <si>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</si>
  <si>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</si>
  <si>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</si>
  <si>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</si>
  <si>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</si>
  <si>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</si>
  <si>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</si>
  <si>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</si>
  <si>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</si>
  <si>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</si>
  <si>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</si>
  <si>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</si>
  <si>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</si>
  <si>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</si>
  <si>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</si>
  <si>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</si>
  <si>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</si>
  <si>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</si>
  <si>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</si>
  <si>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</si>
  <si>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</si>
  <si>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</si>
  <si>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</si>
  <si>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</si>
  <si>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</si>
  <si>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</si>
  <si>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</si>
  <si>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</si>
  <si>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</si>
  <si>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</si>
  <si>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</si>
  <si>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</si>
  <si>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</si>
  <si>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</si>
  <si>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</si>
  <si>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</si>
  <si>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</si>
  <si>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</si>
  <si>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</si>
  <si>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</si>
  <si>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</si>
  <si>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</si>
  <si>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</si>
  <si>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</si>
  <si>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</si>
  <si>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</si>
  <si>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</si>
  <si>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</si>
  <si>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</si>
  <si>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</si>
  <si>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</si>
  <si>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</si>
  <si>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</si>
  <si>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</si>
  <si>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</si>
  <si>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</si>
  <si>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</si>
  <si>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</si>
  <si>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</si>
  <si>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</si>
  <si>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</si>
  <si>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</si>
  <si>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</si>
  <si>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</si>
  <si>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</si>
  <si>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</si>
  <si>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</si>
  <si>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</si>
  <si>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</si>
  <si>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</si>
  <si>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</si>
  <si>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</si>
  <si>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</si>
  <si>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</si>
  <si>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</si>
  <si>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</si>
  <si>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</si>
  <si>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</si>
  <si>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</si>
  <si>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</si>
  <si>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</si>
  <si>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</si>
  <si>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</si>
  <si>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</si>
  <si>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</si>
  <si>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</si>
  <si>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</si>
  <si>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</si>
  <si>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</si>
  <si>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</si>
  <si>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</si>
  <si>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</si>
  <si>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</si>
  <si>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</si>
  <si>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</si>
  <si>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</si>
  <si>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</si>
  <si>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</si>
  <si>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</si>
  <si>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</si>
  <si>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</si>
  <si>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</si>
  <si>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</si>
  <si>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</si>
  <si>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</si>
  <si>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</si>
  <si>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</si>
  <si>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</si>
  <si>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</si>
  <si>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</si>
  <si>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</si>
  <si>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</si>
  <si>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</si>
  <si>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</si>
  <si>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</si>
  <si>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</si>
  <si>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</si>
  <si>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</si>
  <si>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</si>
  <si>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</si>
  <si>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</si>
  <si>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</si>
  <si>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</si>
  <si>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</si>
  <si>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</si>
  <si>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</si>
  <si>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</si>
  <si>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</si>
  <si>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</si>
  <si>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</si>
  <si>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</si>
  <si>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</si>
  <si>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</si>
  <si>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</si>
  <si>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</si>
  <si>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</si>
  <si>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</si>
  <si>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</si>
  <si>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</si>
  <si>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</si>
  <si>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</si>
  <si>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</si>
  <si>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</si>
  <si>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</si>
  <si>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</si>
  <si>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</si>
  <si>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</si>
  <si>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</si>
  <si>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</si>
  <si>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</si>
  <si>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</si>
  <si>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</si>
  <si>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</si>
  <si>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</si>
  <si>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</si>
  <si>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</si>
  <si>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</si>
  <si>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</si>
  <si>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</si>
  <si>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</si>
  <si>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</si>
  <si>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</si>
  <si>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</si>
  <si>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</si>
  <si>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</si>
  <si>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</si>
  <si>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</si>
  <si>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</si>
  <si>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</si>
  <si>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</si>
  <si>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</si>
  <si>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</si>
  <si>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</si>
  <si>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</si>
  <si>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</si>
  <si>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</si>
  <si>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</si>
  <si>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</si>
  <si>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</si>
  <si>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</si>
  <si>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</si>
  <si>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</si>
  <si>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</si>
  <si>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</si>
  <si>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</si>
  <si>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</si>
  <si>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</si>
  <si>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</si>
  <si>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</si>
  <si>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</si>
  <si>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</si>
  <si>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</si>
  <si>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</si>
  <si>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</si>
  <si>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</si>
  <si>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</si>
  <si>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</si>
  <si>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</si>
  <si>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</si>
  <si>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</si>
  <si>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</si>
  <si>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</si>
  <si>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</si>
  <si>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</si>
  <si>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</si>
  <si>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</si>
  <si>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</si>
  <si>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</si>
  <si>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</si>
  <si>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</si>
  <si>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</si>
  <si>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</si>
  <si>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</si>
  <si>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</si>
  <si>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</si>
  <si>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</si>
  <si>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</si>
  <si>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</si>
  <si>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</si>
  <si>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</si>
  <si>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</si>
  <si>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</si>
  <si>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</si>
  <si>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</si>
  <si>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</si>
  <si>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</si>
  <si>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</si>
  <si>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</si>
  <si>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</si>
  <si>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</si>
  <si>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</si>
  <si>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</si>
  <si>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</si>
  <si>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</si>
  <si>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</si>
  <si>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</si>
  <si>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</si>
  <si>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</si>
  <si>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</si>
  <si>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</si>
  <si>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</si>
  <si>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</si>
  <si>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</si>
  <si>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</si>
  <si>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</si>
  <si>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</si>
  <si>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</si>
  <si>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</si>
  <si>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</si>
  <si>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</si>
  <si>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</si>
  <si>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</si>
  <si>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</si>
  <si>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</si>
  <si>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</si>
  <si>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</si>
  <si>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</si>
  <si>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</si>
  <si>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</si>
  <si>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</si>
  <si>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</si>
  <si>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</si>
  <si>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</si>
  <si>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</si>
  <si>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</si>
  <si>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</si>
  <si>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</si>
  <si>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</si>
  <si>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</si>
  <si>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</si>
  <si>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</si>
  <si>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</si>
  <si>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</si>
  <si>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</si>
  <si>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</si>
  <si>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</si>
  <si>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</si>
  <si>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</si>
  <si>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</si>
  <si>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</si>
  <si>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</si>
  <si>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</si>
  <si>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</si>
  <si>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</si>
  <si>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</si>
  <si>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</si>
  <si>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</si>
  <si>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</si>
  <si>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</si>
  <si>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</si>
  <si>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</si>
  <si>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</si>
  <si>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</si>
  <si>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</si>
  <si>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</si>
  <si>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</si>
  <si>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</si>
  <si>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</si>
  <si>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</si>
  <si>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</si>
  <si>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</si>
  <si>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</si>
  <si>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</si>
  <si>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</si>
  <si>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</si>
  <si>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</si>
  <si>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</si>
  <si>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</si>
  <si>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</si>
  <si>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</si>
  <si>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</si>
  <si>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</si>
  <si>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</si>
  <si>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</si>
  <si>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</si>
  <si>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</si>
  <si>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</si>
  <si>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</si>
  <si>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</si>
  <si>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</si>
  <si>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</si>
  <si>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</si>
  <si>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</si>
  <si>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</si>
  <si>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</si>
  <si>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</si>
  <si>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</si>
  <si>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</si>
  <si>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</si>
  <si>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</si>
  <si>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</si>
  <si>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</si>
  <si>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</si>
  <si>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</si>
  <si>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</si>
  <si>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</si>
  <si>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</si>
  <si>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</si>
  <si>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</si>
  <si>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</si>
  <si>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</si>
  <si>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</si>
  <si>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</si>
  <si>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</si>
  <si>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</si>
  <si>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</si>
  <si>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</si>
  <si>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</si>
  <si>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</si>
  <si>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</si>
  <si>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</si>
  <si>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</si>
  <si>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</si>
  <si>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</si>
  <si>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</si>
  <si>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</si>
  <si>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</si>
  <si>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</si>
  <si>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</si>
  <si>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</si>
  <si>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</si>
  <si>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</si>
  <si>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</si>
  <si>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</si>
  <si>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</si>
  <si>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</si>
  <si>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</si>
  <si>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</si>
  <si>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</si>
  <si>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</si>
  <si>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</si>
  <si>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</si>
  <si>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</si>
  <si>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</si>
  <si>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</si>
  <si>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</si>
  <si>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</si>
  <si>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</si>
  <si>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</si>
  <si>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</si>
  <si>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</si>
  <si>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</si>
  <si>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</si>
  <si>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</si>
  <si>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</si>
  <si>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</si>
  <si>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</si>
  <si>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</si>
  <si>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</si>
  <si>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</si>
  <si>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</si>
  <si>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</si>
  <si>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</si>
  <si>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</si>
  <si>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</si>
  <si>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</si>
  <si>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</si>
  <si>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</si>
  <si>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</si>
  <si>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</si>
  <si>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</si>
  <si>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</si>
  <si>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</si>
  <si>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</si>
  <si>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</si>
  <si>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</si>
  <si>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</si>
  <si>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</si>
  <si>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</si>
  <si>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</si>
  <si>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</si>
  <si>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</si>
  <si>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</si>
  <si>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</si>
  <si>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</si>
  <si>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</si>
  <si>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</si>
  <si>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</si>
  <si>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</si>
  <si>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</si>
  <si>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</si>
  <si>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</si>
  <si>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</si>
  <si>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</si>
  <si>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</si>
  <si>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</si>
  <si>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</si>
  <si>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</si>
  <si>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</si>
  <si>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</si>
  <si>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</si>
  <si>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</si>
  <si>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</si>
  <si>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</si>
  <si>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</si>
  <si>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</si>
  <si>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</si>
  <si>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</si>
  <si>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</si>
  <si>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</si>
  <si>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</si>
  <si>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</si>
  <si>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</si>
  <si>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</si>
  <si>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</si>
  <si>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</si>
  <si>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</si>
  <si>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</si>
  <si>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</si>
  <si>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</si>
  <si>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</si>
  <si>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</si>
  <si>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</si>
  <si>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</si>
  <si>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</si>
  <si>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</si>
  <si>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</si>
  <si>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</si>
  <si>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</si>
  <si>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</si>
  <si>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</si>
  <si>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</si>
  <si>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</si>
  <si>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</si>
  <si>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</si>
  <si>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</si>
  <si>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</si>
  <si>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</si>
  <si>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</si>
  <si>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</si>
  <si>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</si>
  <si>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</si>
  <si>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</si>
  <si>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</si>
  <si>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</si>
  <si>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</si>
  <si>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</si>
  <si>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</si>
  <si>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</si>
  <si>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</si>
  <si>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</si>
  <si>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</si>
  <si>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</si>
  <si>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</si>
  <si>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</si>
  <si>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</si>
  <si>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</si>
  <si>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</si>
  <si>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</si>
  <si>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</si>
  <si>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</si>
  <si>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</si>
  <si>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</si>
  <si>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</si>
  <si>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</si>
  <si>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</si>
  <si>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</si>
  <si>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</si>
  <si>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</si>
  <si>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</si>
  <si>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</si>
  <si>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</si>
  <si>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</si>
  <si>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</si>
  <si>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</si>
  <si>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</si>
  <si>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</si>
  <si>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</si>
  <si>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</si>
  <si>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</si>
  <si>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</si>
  <si>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</si>
  <si>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</si>
  <si>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</si>
  <si>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</si>
  <si>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</si>
  <si>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</si>
  <si>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</si>
  <si>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</si>
  <si>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</si>
  <si>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</si>
  <si>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</si>
  <si>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</si>
  <si>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</si>
  <si>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</si>
  <si>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</si>
  <si>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</si>
  <si>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</si>
  <si>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</si>
  <si>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</si>
  <si>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</si>
  <si>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</si>
  <si>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</si>
  <si>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</si>
  <si>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</si>
  <si>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</si>
  <si>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</si>
  <si>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</si>
  <si>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</si>
  <si>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</si>
  <si>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</si>
  <si>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</si>
  <si>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</si>
  <si>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</si>
  <si>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</si>
  <si>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</si>
  <si>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</si>
  <si>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</si>
  <si>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</si>
  <si>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</si>
  <si>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</si>
  <si>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</si>
  <si>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</si>
  <si>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</si>
  <si>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</si>
  <si>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</si>
  <si>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</si>
  <si>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</si>
  <si>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</si>
  <si>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</si>
  <si>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</si>
  <si>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</si>
  <si>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</si>
  <si>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</si>
  <si>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</si>
  <si>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</si>
  <si>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</si>
  <si>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</si>
  <si>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</si>
  <si>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</si>
  <si>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</si>
  <si>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</si>
  <si>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</si>
  <si>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</si>
  <si>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</si>
  <si>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</si>
  <si>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</si>
  <si>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</si>
  <si>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</si>
  <si>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</si>
  <si>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</si>
  <si>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</si>
  <si>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</si>
  <si>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</si>
  <si>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</si>
  <si>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</si>
  <si>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</si>
  <si>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</si>
  <si>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</si>
  <si>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</si>
  <si>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</si>
  <si>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</si>
  <si>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</si>
  <si>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</si>
  <si>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</si>
  <si>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</si>
  <si>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</si>
  <si>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</si>
  <si>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</si>
  <si>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</si>
  <si>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</si>
  <si>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</si>
  <si>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</si>
  <si>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</si>
  <si>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</si>
  <si>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</si>
  <si>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</si>
  <si>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</si>
  <si>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</si>
  <si>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</si>
  <si>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</si>
  <si>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</si>
  <si>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</si>
  <si>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</si>
  <si>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</si>
  <si>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</si>
  <si>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</si>
  <si>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</si>
  <si>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</si>
  <si>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</si>
  <si>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</si>
  <si>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</si>
  <si>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</si>
  <si>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</si>
  <si>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</si>
  <si>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</si>
  <si>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</si>
  <si>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</si>
  <si>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</si>
  <si>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</si>
  <si>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</si>
  <si>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</si>
  <si>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</si>
  <si>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</si>
  <si>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</si>
  <si>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</si>
  <si>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</si>
  <si>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</si>
  <si>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</si>
  <si>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</si>
  <si>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</si>
  <si>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</si>
  <si>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</si>
  <si>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</si>
  <si>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</si>
  <si>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</si>
  <si>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</si>
  <si>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</si>
  <si>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</si>
  <si>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</si>
  <si>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</si>
  <si>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</si>
  <si>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</si>
  <si>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</si>
  <si>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</si>
  <si>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</si>
  <si>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</si>
  <si>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</si>
  <si>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</si>
  <si>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</si>
  <si>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</si>
  <si>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</si>
  <si>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</si>
  <si>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</si>
  <si>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</si>
  <si>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</si>
  <si>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</si>
  <si>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</si>
  <si>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</si>
  <si>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</si>
  <si>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</si>
  <si>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</si>
  <si>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</si>
  <si>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</si>
  <si>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</si>
  <si>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</si>
  <si>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</si>
  <si>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</si>
  <si>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</si>
  <si>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</si>
  <si>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</si>
  <si>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</si>
  <si>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</si>
  <si>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</si>
  <si>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</si>
  <si>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</si>
  <si>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</si>
  <si>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</si>
  <si>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</si>
  <si>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</si>
  <si>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</si>
  <si>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</si>
  <si>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</si>
  <si>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</si>
  <si>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</si>
  <si>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</si>
  <si>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</si>
  <si>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</si>
  <si>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</si>
  <si>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</si>
  <si>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</si>
  <si>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</si>
  <si>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</si>
  <si>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</si>
  <si>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</si>
  <si>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</si>
  <si>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</si>
  <si>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</si>
  <si>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</si>
  <si>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</si>
  <si>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</si>
  <si>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</si>
  <si>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</si>
  <si>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</si>
  <si>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</si>
  <si>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</si>
  <si>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</si>
  <si>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</si>
  <si>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</si>
  <si>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</si>
  <si>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</si>
  <si>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</si>
  <si>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</si>
  <si>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</si>
  <si>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</si>
  <si>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</si>
  <si>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</si>
  <si>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</si>
  <si>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</si>
  <si>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</si>
  <si>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</si>
  <si>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</si>
  <si>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</si>
  <si>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</si>
  <si>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</si>
  <si>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</si>
  <si>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</si>
  <si>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</si>
  <si>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</si>
  <si>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</si>
  <si>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</si>
  <si>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</si>
  <si>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</si>
  <si>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</si>
  <si>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</si>
  <si>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</si>
  <si>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</si>
  <si>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</si>
  <si>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</si>
  <si>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</si>
  <si>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</si>
  <si>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</si>
  <si>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</si>
  <si>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</si>
  <si>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</si>
  <si>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</si>
  <si>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</si>
  <si>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</si>
  <si>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</si>
  <si>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</si>
  <si>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</si>
  <si>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</si>
  <si>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</si>
  <si>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</si>
  <si>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</si>
  <si>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</si>
  <si>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</si>
  <si>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</si>
  <si>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</si>
  <si>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</si>
  <si>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</si>
  <si>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</si>
  <si>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</si>
  <si>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</si>
  <si>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</si>
  <si>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</si>
  <si>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</si>
  <si>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</si>
  <si>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</si>
  <si>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</si>
  <si>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</si>
  <si>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</si>
  <si>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</si>
  <si>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</si>
  <si>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</si>
  <si>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</si>
  <si>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</si>
  <si>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</si>
  <si>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</si>
  <si>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</si>
  <si>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</si>
  <si>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</si>
  <si>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</si>
  <si>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</si>
  <si>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</si>
  <si>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</si>
  <si>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</si>
  <si>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</si>
  <si>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</si>
  <si>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</si>
  <si>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</si>
  <si>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</si>
  <si>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</si>
  <si>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</si>
  <si>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</si>
  <si>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</si>
  <si>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</si>
  <si>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</si>
  <si>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</si>
  <si>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</si>
  <si>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</si>
  <si>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</si>
  <si>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</si>
  <si>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</si>
  <si>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</si>
  <si>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</si>
  <si>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</si>
  <si>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</si>
  <si>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</si>
  <si>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</si>
  <si>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</si>
  <si>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</si>
  <si>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</si>
  <si>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</si>
  <si>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</si>
  <si>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</si>
  <si>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</si>
  <si>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</si>
  <si>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</si>
  <si>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</si>
  <si>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</si>
  <si>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</si>
  <si>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</si>
  <si>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</si>
  <si>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</si>
  <si>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</si>
  <si>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</si>
  <si>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</si>
  <si>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</si>
  <si>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</si>
  <si>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</si>
  <si>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</si>
  <si>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</si>
  <si>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</si>
  <si>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</si>
  <si>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</si>
  <si>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</si>
  <si>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</si>
  <si>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</si>
  <si>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</si>
  <si>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</si>
  <si>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</si>
  <si>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</si>
  <si>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</si>
  <si>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</si>
  <si>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</si>
  <si>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</si>
  <si>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</si>
  <si>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</si>
  <si>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</si>
  <si>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</si>
  <si>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</si>
  <si>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</si>
  <si>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</si>
  <si>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</si>
  <si>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</si>
  <si>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</si>
  <si>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</si>
  <si>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</si>
  <si>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</si>
  <si>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</si>
  <si>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</si>
  <si>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</si>
  <si>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</si>
  <si>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</si>
  <si>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</si>
  <si>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</si>
  <si>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</si>
  <si>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</si>
  <si>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</si>
  <si>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</si>
  <si>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</si>
  <si>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</si>
  <si>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</si>
  <si>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</si>
  <si>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</si>
  <si>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</si>
  <si>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</si>
  <si>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</si>
  <si>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</si>
  <si>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</si>
  <si>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</si>
  <si>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</si>
  <si>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</si>
  <si>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</si>
  <si>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</si>
  <si>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</si>
  <si>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</si>
  <si>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</si>
  <si>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</si>
  <si>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</si>
  <si>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</si>
  <si>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</si>
  <si>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</si>
  <si>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</si>
  <si>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</si>
  <si>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</si>
  <si>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</si>
  <si>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</si>
  <si>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</si>
  <si>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</si>
  <si>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</si>
  <si>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</si>
  <si>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</si>
  <si>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</si>
  <si>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</si>
  <si>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</si>
  <si>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</si>
  <si>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</si>
  <si>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</si>
  <si>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</si>
  <si>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</si>
  <si>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</si>
  <si>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</si>
  <si>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</si>
  <si>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</si>
  <si>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</si>
  <si>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</si>
  <si>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</si>
  <si>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</si>
  <si>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</si>
  <si>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</si>
  <si>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</si>
  <si>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</si>
  <si>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</si>
  <si>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</si>
  <si>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</si>
  <si>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</si>
  <si>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</si>
  <si>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</si>
  <si>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</si>
  <si>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</si>
  <si>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</si>
  <si>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</si>
  <si>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</si>
  <si>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</si>
  <si>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</si>
  <si>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</si>
  <si>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</si>
  <si>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</si>
  <si>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</si>
  <si>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</si>
  <si>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</si>
  <si>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</si>
  <si>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</si>
  <si>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</si>
  <si>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</si>
  <si>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</si>
  <si>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</si>
  <si>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</si>
  <si>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</si>
  <si>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</si>
  <si>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</si>
  <si>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</si>
  <si>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</si>
  <si>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</si>
  <si>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</si>
  <si>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</si>
  <si>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</si>
  <si>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</si>
  <si>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</si>
  <si>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</si>
  <si>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</si>
  <si>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</si>
  <si>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</si>
  <si>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</si>
  <si>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</si>
  <si>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</si>
  <si>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</si>
  <si>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</si>
  <si>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</si>
  <si>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</si>
  <si>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</si>
  <si>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</si>
  <si>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</si>
  <si>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</si>
  <si>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</si>
  <si>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</si>
  <si>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</si>
  <si>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</si>
  <si>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</si>
  <si>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</si>
  <si>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</si>
  <si>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</si>
  <si>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</si>
  <si>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</si>
  <si>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</si>
  <si>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</si>
  <si>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</si>
  <si>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</si>
  <si>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</si>
  <si>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</si>
  <si>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</si>
  <si>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</si>
  <si>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</si>
  <si>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</si>
  <si>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</si>
  <si>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</si>
  <si>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</si>
  <si>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</si>
  <si>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</si>
  <si>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</si>
  <si>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</si>
  <si>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</si>
  <si>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</si>
  <si>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</si>
  <si>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</si>
  <si>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</si>
  <si>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</si>
  <si>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</si>
  <si>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</si>
  <si>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</si>
  <si>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</si>
  <si>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</si>
  <si>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</si>
  <si>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</si>
  <si>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</si>
  <si>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</si>
  <si>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</si>
  <si>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</si>
  <si>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</si>
  <si>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</si>
  <si>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</si>
  <si>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</si>
  <si>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</si>
  <si>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</si>
  <si>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</si>
  <si>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</si>
  <si>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</si>
  <si>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</si>
  <si>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</si>
  <si>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</si>
  <si>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</si>
  <si>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</si>
  <si>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</si>
  <si>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</si>
  <si>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</si>
  <si>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</si>
  <si>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</si>
  <si>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</si>
  <si>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</si>
  <si>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</si>
  <si>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</si>
  <si>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</si>
  <si>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</si>
  <si>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</si>
  <si>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</si>
  <si>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</si>
  <si>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</si>
  <si>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</si>
  <si>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</si>
  <si>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</si>
  <si>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</si>
  <si>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</si>
  <si>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</si>
  <si>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</si>
  <si>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</si>
  <si>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</si>
  <si>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</si>
  <si>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</si>
  <si>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</si>
  <si>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</si>
  <si>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</si>
  <si>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</si>
  <si>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</si>
  <si>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</si>
  <si>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</si>
  <si>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</si>
  <si>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</si>
  <si>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</si>
  <si>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</si>
  <si>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</si>
  <si>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</si>
  <si>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</si>
  <si>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</si>
  <si>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</si>
  <si>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</si>
  <si>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</si>
  <si>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</si>
  <si>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</si>
  <si>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</si>
  <si>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</si>
  <si>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</si>
  <si>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</si>
  <si>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</si>
  <si>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</si>
  <si>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</si>
  <si>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</si>
  <si>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</si>
  <si>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</si>
  <si>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</si>
  <si>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</si>
  <si>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</si>
  <si>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</si>
  <si>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</si>
  <si>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</si>
  <si>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</si>
  <si>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</si>
  <si>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</si>
  <si>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</si>
  <si>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</si>
  <si>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</si>
  <si>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</si>
  <si>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</si>
  <si>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</si>
  <si>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</si>
  <si>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</si>
  <si>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</si>
  <si>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</si>
  <si>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</si>
  <si>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</si>
  <si>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</si>
  <si>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</si>
  <si>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</si>
  <si>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</si>
  <si>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</si>
  <si>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</si>
  <si>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</si>
  <si>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</si>
  <si>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</si>
  <si>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</si>
  <si>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</si>
  <si>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</si>
  <si>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</si>
  <si>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</si>
  <si>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</si>
  <si>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</si>
  <si>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</si>
  <si>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</si>
  <si>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</si>
  <si>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</si>
  <si>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</si>
  <si>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</si>
  <si>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</si>
  <si>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</si>
  <si>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</si>
  <si>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</si>
  <si>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</si>
  <si>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</si>
  <si>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</si>
  <si>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</si>
  <si>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</si>
  <si>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</si>
  <si>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</si>
  <si>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</si>
  <si>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</si>
  <si>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</si>
  <si>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</si>
  <si>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</si>
  <si>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</si>
  <si>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</si>
  <si>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</si>
  <si>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</si>
  <si>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</si>
  <si>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</si>
  <si>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</si>
  <si>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</si>
  <si>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</si>
  <si>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</si>
  <si>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</si>
  <si>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</si>
  <si>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</si>
  <si>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</si>
  <si>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</si>
  <si>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</si>
  <si>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</si>
  <si>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</si>
  <si>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</si>
  <si>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</si>
  <si>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</si>
  <si>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</si>
  <si>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</si>
  <si>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</si>
  <si>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</si>
  <si>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</si>
  <si>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</si>
  <si>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</si>
  <si>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</si>
  <si>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</si>
  <si>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</si>
  <si>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</si>
  <si>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</si>
  <si>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</si>
  <si>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</si>
  <si>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</si>
  <si>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</si>
  <si>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</si>
  <si>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</si>
  <si>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</si>
  <si>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</si>
  <si>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</si>
  <si>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</si>
  <si>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</si>
  <si>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</si>
  <si>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</si>
  <si>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</si>
  <si>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</si>
  <si>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</si>
  <si>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</si>
  <si>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</si>
  <si>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</si>
  <si>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</si>
  <si>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</si>
  <si>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</si>
  <si>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</si>
  <si>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</si>
  <si>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</si>
  <si>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</si>
  <si>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</si>
  <si>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</si>
  <si>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</si>
  <si>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</si>
  <si>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</si>
  <si>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</si>
  <si>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</si>
  <si>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</si>
  <si>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</si>
  <si>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</si>
  <si>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</si>
  <si>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</si>
  <si>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</si>
  <si>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</si>
  <si>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</si>
  <si>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</si>
  <si>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</si>
  <si>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</si>
  <si>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</si>
  <si>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</si>
  <si>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</si>
  <si>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</si>
  <si>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</si>
  <si>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</si>
  <si>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</si>
  <si>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</si>
  <si>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</si>
  <si>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</si>
  <si>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</si>
  <si>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</si>
  <si>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</si>
  <si>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</si>
  <si>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</si>
  <si>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</si>
  <si>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</si>
  <si>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</si>
  <si>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</si>
  <si>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</si>
  <si>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</si>
  <si>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</si>
  <si>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</si>
  <si>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</si>
  <si>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</si>
  <si>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</si>
  <si>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</si>
  <si>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</si>
  <si>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</si>
  <si>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</si>
  <si>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</si>
  <si>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</si>
  <si>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</si>
  <si>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</si>
  <si>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</si>
  <si>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</si>
  <si>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</si>
  <si>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</si>
  <si>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</si>
  <si>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</si>
  <si>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</si>
  <si>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</si>
  <si>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</si>
  <si>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</si>
  <si>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</si>
  <si>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</si>
  <si>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</si>
  <si>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</si>
  <si>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</si>
  <si>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</si>
  <si>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</si>
  <si>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</si>
  <si>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</si>
  <si>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</si>
  <si>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</si>
  <si>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</si>
  <si>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</si>
  <si>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</si>
  <si>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</si>
  <si>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</si>
  <si>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</si>
  <si>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</si>
  <si>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</si>
  <si>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</si>
  <si>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</si>
  <si>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</si>
  <si>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</si>
  <si>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</si>
  <si>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</si>
  <si>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</si>
  <si>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</si>
  <si>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</si>
  <si>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</si>
  <si>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</si>
  <si>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</si>
  <si>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</si>
  <si>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</si>
  <si>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</si>
  <si>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</si>
  <si>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</si>
  <si>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</si>
  <si>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</si>
  <si>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</si>
  <si>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</si>
  <si>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</si>
  <si>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</si>
  <si>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</si>
  <si>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</si>
  <si>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</si>
  <si>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</si>
  <si>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</si>
  <si>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</si>
  <si>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</si>
  <si>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</si>
  <si>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</si>
  <si>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</si>
  <si>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</si>
  <si>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</si>
  <si>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</si>
  <si>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</si>
  <si>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</si>
  <si>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</si>
  <si>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</si>
  <si>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</si>
  <si>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</si>
  <si>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</si>
  <si>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</si>
  <si>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</si>
  <si>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</si>
  <si>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</si>
  <si>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</si>
  <si>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</si>
  <si>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</si>
  <si>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</si>
  <si>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</si>
  <si>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</si>
  <si>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</si>
  <si>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</si>
  <si>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</si>
  <si>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</si>
  <si>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</si>
  <si>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</si>
  <si>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</si>
  <si>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</si>
  <si>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</si>
  <si>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</si>
  <si>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</si>
  <si>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</si>
  <si>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</si>
  <si>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</si>
  <si>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</si>
  <si>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</si>
  <si>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</si>
  <si>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</si>
  <si>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</si>
  <si>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</si>
  <si>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</si>
  <si>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</si>
  <si>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</si>
  <si>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</si>
  <si>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</si>
  <si>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</si>
  <si>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</si>
  <si>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</si>
  <si>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</si>
  <si>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</si>
  <si>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</si>
  <si>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</si>
  <si>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</si>
  <si>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</si>
  <si>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</si>
  <si>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</si>
  <si>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</si>
  <si>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</si>
  <si>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</si>
  <si>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</si>
  <si>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</si>
  <si>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</si>
  <si>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</si>
  <si>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</si>
  <si>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</si>
  <si>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</si>
  <si>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</si>
  <si>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</si>
  <si>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</si>
  <si>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</si>
  <si>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</si>
  <si>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</si>
  <si>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</si>
  <si>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</si>
  <si>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</si>
  <si>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</si>
  <si>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</si>
  <si>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</si>
  <si>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</si>
  <si>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</si>
  <si>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</si>
  <si>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</si>
  <si>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</si>
  <si>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</si>
  <si>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</si>
  <si>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</si>
  <si>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</si>
  <si>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</si>
  <si>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</si>
  <si>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</si>
  <si>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</si>
  <si>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</si>
  <si>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</si>
  <si>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</si>
  <si>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</si>
  <si>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</si>
  <si>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</si>
  <si>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</si>
  <si>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</si>
  <si>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</si>
  <si>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</si>
  <si>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</si>
  <si>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</si>
  <si>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</si>
  <si>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</si>
  <si>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</si>
  <si>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</si>
  <si>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</si>
  <si>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</si>
  <si>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</si>
  <si>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</si>
  <si>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</si>
  <si>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</si>
  <si>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</si>
  <si>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</si>
  <si>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</si>
  <si>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</si>
  <si>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</si>
  <si>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</si>
  <si>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</si>
  <si>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</si>
  <si>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</si>
  <si>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</si>
  <si>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</si>
  <si>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</si>
  <si>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</si>
  <si>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</si>
  <si>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</si>
  <si>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</si>
  <si>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</si>
  <si>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</si>
  <si>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</si>
  <si>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</si>
  <si>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</si>
  <si>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</si>
  <si>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</si>
  <si>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</si>
  <si>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</si>
  <si>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</si>
  <si>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</si>
  <si>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</si>
  <si>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</si>
  <si>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</si>
  <si>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</si>
  <si>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</si>
  <si>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</si>
  <si>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</si>
  <si>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</si>
  <si>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</si>
  <si>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</si>
  <si>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</si>
  <si>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</si>
  <si>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</si>
  <si>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</si>
  <si>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</si>
  <si>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</si>
  <si>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</si>
  <si>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</si>
  <si>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</si>
  <si>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</si>
  <si>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</si>
  <si>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</si>
  <si>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</si>
  <si>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</si>
  <si>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</si>
  <si>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</si>
  <si>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</si>
  <si>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</si>
  <si>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</si>
  <si>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</si>
  <si>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</si>
  <si>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</si>
  <si>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</si>
  <si>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</si>
  <si>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</si>
  <si>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</si>
  <si>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</si>
  <si>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</si>
  <si>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</si>
  <si>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</si>
  <si>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</si>
  <si>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</si>
  <si>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</si>
  <si>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</si>
  <si>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</si>
  <si>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</si>
  <si>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</si>
  <si>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</si>
  <si>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</si>
  <si>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</si>
  <si>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</si>
  <si>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</si>
  <si>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</si>
  <si>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</si>
  <si>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</si>
  <si>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</si>
  <si>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</si>
  <si>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</si>
  <si>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</si>
  <si>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</si>
  <si>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</si>
  <si>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</si>
  <si>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</si>
  <si>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</si>
  <si>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</si>
  <si>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</si>
  <si>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</si>
  <si>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</si>
  <si>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</si>
  <si>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</si>
  <si>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</si>
  <si>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</si>
  <si>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</si>
  <si>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</si>
  <si>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</si>
  <si>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</si>
  <si>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</si>
  <si>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</si>
  <si>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</si>
  <si>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</si>
  <si>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</si>
  <si>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</si>
  <si>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</si>
  <si>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</si>
  <si>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</si>
  <si>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</si>
  <si>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</si>
  <si>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</si>
  <si>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</si>
  <si>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</si>
  <si>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</si>
  <si>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</si>
  <si>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</si>
  <si>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</si>
  <si>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</si>
  <si>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</si>
  <si>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</si>
  <si>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</si>
  <si>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</si>
  <si>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</si>
  <si>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</si>
  <si>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</si>
  <si>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</si>
  <si>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</si>
  <si>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</si>
  <si>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</si>
  <si>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</si>
  <si>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</si>
  <si>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</si>
  <si>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</si>
  <si>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</si>
  <si>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</si>
  <si>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</si>
  <si>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</si>
  <si>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</si>
  <si>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</si>
  <si>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</si>
  <si>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</si>
  <si>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</si>
  <si>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</si>
  <si>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</si>
  <si>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</si>
  <si>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</si>
  <si>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</si>
  <si>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</si>
  <si>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</si>
  <si>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</si>
  <si>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</si>
  <si>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</si>
  <si>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</si>
  <si>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</si>
  <si>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</si>
  <si>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</si>
  <si>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</si>
  <si>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</si>
  <si>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</si>
  <si>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</si>
  <si>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</si>
  <si>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</si>
  <si>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</si>
  <si>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</si>
  <si>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</si>
  <si>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</si>
  <si>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</si>
  <si>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</si>
  <si>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</si>
  <si>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</si>
  <si>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</si>
  <si>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</si>
  <si>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</si>
  <si>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</si>
  <si>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</si>
  <si>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</si>
  <si>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</si>
  <si>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</si>
  <si>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</si>
  <si>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</si>
  <si>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</si>
  <si>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</si>
  <si>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</si>
  <si>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</si>
  <si>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</si>
  <si>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</si>
  <si>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</si>
  <si>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</si>
  <si>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</si>
  <si>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</si>
  <si>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</si>
  <si>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</si>
  <si>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</si>
  <si>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</si>
  <si>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</si>
  <si>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</si>
  <si>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</si>
  <si>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</si>
  <si>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</si>
  <si>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</si>
  <si>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</si>
  <si>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</si>
  <si>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</si>
  <si>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</si>
  <si>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</si>
  <si>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</si>
  <si>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</si>
  <si>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</si>
  <si>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</si>
  <si>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</si>
  <si>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</si>
  <si>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</si>
  <si>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</si>
  <si>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</si>
  <si>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</si>
  <si>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</si>
  <si>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</si>
  <si>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</si>
  <si>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</si>
  <si>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</si>
  <si>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</si>
  <si>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</si>
  <si>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</si>
  <si>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</si>
  <si>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</si>
  <si>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</si>
  <si>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</si>
  <si>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</si>
  <si>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</si>
  <si>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</si>
  <si>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</si>
  <si>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</si>
  <si>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</si>
  <si>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</si>
  <si>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</si>
  <si>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</si>
  <si>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</si>
  <si>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</si>
  <si>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</si>
  <si>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</si>
  <si>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</si>
  <si>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</si>
  <si>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</si>
  <si>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</si>
  <si>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</si>
  <si>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</si>
  <si>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</si>
  <si>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</si>
  <si>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</si>
  <si>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</si>
  <si>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</si>
  <si>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</si>
  <si>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</si>
  <si>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</si>
  <si>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</si>
  <si>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</si>
  <si>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</si>
  <si>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</si>
  <si>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</si>
  <si>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</si>
  <si>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</si>
  <si>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</si>
  <si>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</si>
  <si>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</si>
  <si>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</si>
  <si>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</si>
  <si>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</si>
  <si>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</si>
  <si>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</si>
  <si>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</si>
  <si>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</si>
  <si>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</si>
  <si>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</si>
  <si>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</si>
  <si>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</si>
  <si>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</si>
  <si>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</si>
  <si>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</si>
  <si>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</si>
  <si>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</si>
  <si>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</si>
  <si>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</si>
  <si>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</si>
  <si>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</si>
  <si>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</si>
  <si>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</si>
  <si>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</si>
  <si>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</si>
  <si>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</si>
  <si>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</si>
  <si>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</si>
  <si>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</si>
  <si>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</si>
  <si>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</si>
  <si>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</si>
  <si>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</si>
  <si>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</si>
  <si>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</si>
  <si>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</si>
  <si>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</si>
  <si>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</si>
  <si>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</si>
  <si>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</si>
  <si>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</si>
  <si>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</si>
  <si>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</si>
  <si>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</si>
  <si>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</si>
  <si>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</si>
  <si>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</si>
  <si>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</si>
  <si>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</si>
  <si>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</si>
  <si>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</si>
  <si>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</si>
  <si>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</si>
  <si>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</si>
  <si>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</si>
  <si>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</si>
  <si>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</si>
  <si>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</si>
  <si>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</si>
  <si>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</si>
  <si>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</si>
  <si>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</si>
  <si>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</si>
  <si>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</si>
  <si>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</si>
  <si>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</si>
  <si>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</si>
  <si>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</si>
  <si>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</si>
  <si>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</si>
  <si>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</si>
  <si>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</si>
  <si>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</si>
  <si>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</si>
  <si>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</si>
  <si>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</si>
  <si>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</si>
  <si>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</si>
  <si>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</si>
  <si>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</si>
  <si>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</si>
  <si>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</si>
  <si>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</si>
  <si>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</si>
  <si>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</si>
  <si>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</si>
  <si>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</si>
  <si>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</si>
  <si>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</si>
  <si>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</si>
  <si>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</si>
  <si>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</si>
  <si>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</si>
  <si>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</si>
  <si>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</si>
  <si>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</si>
  <si>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</si>
  <si>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</si>
  <si>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</si>
  <si>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</si>
  <si>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</si>
  <si>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</si>
  <si>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</si>
  <si>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</si>
  <si>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</si>
  <si>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</si>
  <si>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</si>
  <si>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</si>
  <si>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</si>
  <si>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</si>
  <si>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</si>
  <si>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</si>
  <si>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</si>
  <si>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</si>
  <si>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</si>
  <si>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</si>
  <si>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</si>
  <si>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</si>
  <si>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</si>
  <si>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</si>
  <si>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</si>
  <si>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</si>
  <si>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</si>
  <si>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</si>
  <si>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</si>
  <si>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</si>
  <si>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</si>
  <si>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</si>
  <si>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</si>
  <si>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</si>
  <si>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</si>
  <si>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</si>
  <si>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</si>
  <si>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</si>
  <si>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</si>
  <si>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</si>
  <si>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</si>
  <si>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</si>
  <si>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</si>
  <si>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</si>
  <si>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</si>
  <si>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</si>
  <si>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</si>
  <si>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</si>
  <si>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</si>
  <si>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</si>
  <si>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</si>
  <si>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</si>
  <si>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</si>
  <si>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</si>
  <si>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</si>
  <si>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</si>
  <si>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</si>
  <si>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</si>
  <si>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</si>
  <si>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</si>
  <si>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</si>
  <si>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</si>
  <si>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</si>
  <si>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</si>
  <si>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</si>
  <si>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</si>
  <si>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</si>
  <si>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</si>
  <si>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</si>
  <si>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</si>
  <si>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</si>
  <si>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</si>
  <si>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</si>
  <si>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</si>
  <si>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</si>
  <si>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</si>
  <si>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</si>
  <si>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</si>
  <si>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</si>
  <si>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</si>
  <si>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</si>
  <si>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</si>
  <si>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</si>
  <si>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</si>
  <si>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</si>
  <si>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</si>
  <si>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</si>
  <si>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</si>
  <si>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</si>
  <si>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</si>
  <si>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</si>
  <si>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</si>
  <si>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</si>
  <si>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</si>
  <si>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</si>
  <si>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</si>
  <si>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</si>
  <si>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</si>
  <si>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</si>
  <si>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</si>
  <si>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</si>
  <si>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</si>
  <si>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</si>
  <si>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</si>
  <si>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</si>
  <si>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</si>
  <si>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</si>
  <si>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</si>
  <si>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</si>
  <si>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</si>
  <si>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</si>
  <si>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</si>
  <si>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</si>
  <si>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</si>
  <si>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</si>
  <si>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</si>
  <si>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</si>
  <si>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</si>
  <si>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</si>
  <si>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</si>
  <si>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</si>
  <si>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</si>
  <si>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</si>
  <si>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</si>
  <si>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</si>
  <si>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</si>
  <si>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</si>
  <si>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</si>
  <si>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</si>
  <si>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</si>
  <si>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</si>
  <si>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</si>
  <si>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</si>
  <si>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</si>
  <si>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</si>
  <si>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</si>
  <si>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</si>
  <si>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</si>
  <si>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</si>
  <si>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</si>
  <si>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</si>
  <si>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</si>
  <si>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</si>
  <si>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</si>
  <si>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</si>
  <si>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</si>
  <si>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</si>
  <si>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</si>
  <si>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</si>
  <si>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</si>
  <si>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</si>
  <si>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</si>
  <si>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</si>
  <si>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</si>
  <si>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</si>
  <si>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</si>
  <si>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</si>
  <si>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</si>
  <si>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</si>
  <si>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</si>
  <si>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</si>
  <si>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</si>
  <si>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</si>
  <si>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</si>
  <si>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</si>
  <si>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</si>
  <si>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</si>
  <si>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</si>
  <si>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</si>
  <si>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</si>
  <si>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</si>
  <si>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</si>
  <si>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</si>
  <si>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</si>
  <si>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</si>
  <si>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</si>
  <si>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</si>
  <si>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</si>
  <si>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</si>
  <si>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</si>
  <si>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</si>
  <si>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</si>
  <si>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</si>
  <si>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</si>
  <si>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</si>
  <si>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</si>
  <si>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</si>
  <si>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</si>
  <si>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</si>
  <si>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</si>
  <si>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</si>
  <si>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</si>
  <si>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</si>
  <si>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</si>
  <si>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</si>
  <si>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</si>
  <si>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</si>
  <si>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</si>
  <si>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</si>
  <si>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</si>
  <si>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</si>
  <si>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</si>
  <si>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</si>
  <si>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</si>
  <si>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</si>
  <si>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</si>
  <si>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</si>
  <si>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</si>
  <si>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</si>
  <si>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</si>
  <si>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</si>
  <si>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</si>
  <si>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</si>
  <si>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</si>
  <si>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</si>
  <si>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</si>
  <si>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</si>
  <si>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</si>
  <si>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</si>
  <si>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</si>
  <si>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</si>
  <si>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</si>
  <si>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</si>
  <si>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</si>
  <si>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</si>
  <si>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</si>
  <si>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</si>
  <si>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</si>
  <si>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</si>
  <si>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</si>
  <si>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</si>
  <si>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</si>
  <si>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</si>
  <si>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</si>
  <si>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</si>
  <si>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</si>
  <si>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</si>
  <si>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</si>
  <si>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</si>
  <si>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</si>
  <si>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</si>
  <si>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</si>
  <si>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</si>
  <si>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</si>
  <si>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</si>
  <si>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</si>
  <si>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</si>
  <si>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</si>
  <si>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</si>
  <si>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</si>
  <si>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</si>
  <si>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</si>
  <si>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</si>
  <si>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</si>
  <si>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</si>
  <si>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</si>
  <si>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</si>
  <si>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</si>
  <si>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</si>
  <si>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</si>
  <si>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</si>
  <si>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</si>
  <si>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</si>
  <si>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</si>
  <si>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</si>
  <si>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</si>
  <si>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</si>
  <si>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</si>
  <si>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</si>
  <si>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</si>
  <si>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</si>
  <si>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</si>
  <si>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</si>
  <si>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</si>
  <si>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</si>
  <si>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</si>
  <si>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</si>
  <si>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</si>
  <si>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</si>
  <si>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</si>
  <si>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</si>
  <si>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</si>
  <si>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</si>
  <si>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</si>
  <si>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</si>
  <si>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</si>
  <si>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</si>
  <si>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</si>
  <si>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</si>
  <si>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</si>
  <si>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</si>
  <si>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</si>
  <si>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</si>
  <si>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</si>
  <si>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</si>
  <si>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</si>
  <si>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</si>
  <si>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</si>
  <si>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</si>
  <si>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</si>
  <si>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</si>
  <si>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</si>
  <si>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</si>
  <si>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</si>
  <si>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</si>
  <si>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</si>
  <si>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</si>
  <si>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</si>
  <si>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</si>
  <si>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</si>
  <si>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</si>
  <si>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</si>
  <si>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</si>
  <si>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</si>
  <si>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</si>
  <si>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</si>
  <si>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</si>
  <si>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</si>
  <si>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</si>
  <si>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</si>
  <si>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</si>
  <si>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</si>
  <si>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</si>
  <si>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</si>
  <si>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</si>
  <si>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</si>
  <si>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</si>
  <si>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</si>
  <si>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</si>
  <si>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</si>
  <si>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</si>
  <si>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</si>
  <si>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</si>
  <si>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</si>
  <si>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</si>
  <si>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</si>
  <si>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</si>
  <si>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</si>
  <si>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</si>
  <si>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</si>
  <si>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</si>
  <si>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</si>
  <si>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</si>
  <si>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</si>
  <si>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</si>
  <si>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</si>
  <si>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</si>
  <si>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</si>
  <si>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</si>
  <si>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</si>
  <si>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</si>
  <si>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</si>
  <si>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</si>
  <si>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</si>
  <si>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</si>
  <si>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</si>
  <si>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</si>
  <si>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</si>
  <si>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</si>
  <si>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</si>
  <si>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</si>
  <si>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</si>
  <si>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</si>
  <si>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</si>
  <si>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</si>
  <si>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</si>
  <si>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</si>
  <si>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</si>
  <si>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</si>
  <si>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</si>
  <si>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</si>
  <si>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</si>
  <si>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</si>
  <si>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</si>
  <si>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</si>
  <si>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</si>
  <si>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</si>
  <si>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</si>
  <si>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</si>
  <si>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</si>
  <si>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</si>
  <si>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</si>
  <si>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</si>
  <si>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</si>
  <si>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</si>
  <si>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</si>
  <si>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</si>
  <si>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</si>
  <si>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</si>
  <si>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</si>
  <si>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</si>
  <si>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</si>
  <si>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</si>
  <si>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</si>
  <si>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</si>
  <si>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</si>
  <si>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</si>
  <si>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</si>
  <si>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</si>
  <si>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</si>
  <si>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</si>
  <si>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</si>
  <si>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</si>
  <si>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</si>
  <si>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</si>
  <si>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</si>
  <si>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</si>
  <si>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</si>
  <si>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</si>
  <si>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</si>
  <si>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</si>
  <si>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</si>
  <si>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</si>
  <si>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</si>
  <si>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</si>
  <si>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</si>
  <si>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</si>
  <si>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</si>
  <si>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</si>
  <si>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</si>
  <si>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</si>
  <si>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</si>
  <si>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</si>
  <si>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</si>
  <si>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</si>
  <si>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</si>
  <si>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</si>
  <si>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</si>
  <si>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</si>
  <si>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</si>
  <si>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</si>
  <si>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</si>
  <si>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</si>
  <si>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</si>
  <si>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</si>
  <si>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</si>
  <si>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</si>
  <si>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</si>
  <si>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</si>
  <si>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</si>
  <si>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</si>
  <si>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</si>
  <si>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</si>
  <si>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</si>
  <si>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</si>
  <si>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</si>
  <si>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</si>
  <si>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</si>
  <si>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</si>
  <si>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</si>
  <si>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</si>
  <si>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</si>
  <si>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</si>
  <si>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</si>
  <si>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</si>
  <si>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</si>
  <si>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</si>
  <si>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</si>
  <si>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</si>
  <si>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</si>
  <si>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</si>
  <si>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</si>
  <si>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</si>
  <si>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</si>
  <si>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</si>
  <si>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</si>
  <si>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</si>
  <si>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</si>
  <si>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</si>
  <si>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</si>
  <si>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</si>
  <si>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</si>
  <si>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</si>
  <si>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</si>
  <si>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</si>
  <si>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</si>
  <si>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</si>
  <si>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</si>
  <si>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</si>
  <si>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</si>
  <si>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</si>
  <si>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</si>
  <si>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</si>
  <si>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</si>
  <si>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</si>
  <si>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</si>
  <si>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</si>
  <si>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</si>
  <si>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</si>
  <si>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</si>
  <si>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</si>
  <si>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</si>
  <si>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</si>
  <si>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</si>
  <si>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</si>
  <si>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</si>
  <si>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</si>
  <si>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</si>
  <si>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</si>
  <si>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</si>
  <si>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</si>
  <si>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</si>
  <si>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</si>
  <si>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</si>
  <si>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</si>
  <si>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</si>
  <si>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</si>
  <si>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</si>
  <si>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</si>
  <si>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</si>
  <si>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</si>
  <si>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</si>
  <si>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</si>
  <si>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</si>
  <si>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</si>
  <si>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</si>
  <si>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</si>
  <si>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</si>
  <si>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</si>
  <si>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</si>
  <si>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</si>
  <si>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</si>
  <si>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</si>
  <si>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</si>
  <si>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</si>
  <si>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</si>
  <si>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</si>
  <si>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</si>
  <si>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</si>
  <si>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</si>
  <si>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</si>
  <si>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</si>
  <si>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</si>
  <si>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</si>
  <si>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</si>
  <si>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</si>
  <si>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</si>
  <si>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</si>
  <si>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</si>
  <si>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</si>
  <si>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</si>
  <si>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</si>
  <si>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</si>
  <si>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</si>
  <si>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</si>
  <si>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</si>
  <si>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</si>
  <si>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</si>
  <si>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</si>
  <si>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</si>
  <si>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</si>
  <si>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</si>
  <si>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</si>
  <si>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</si>
  <si>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</si>
  <si>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</si>
  <si>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</si>
  <si>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</si>
  <si>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</si>
  <si>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</si>
  <si>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</si>
  <si>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</si>
  <si>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</si>
  <si>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</si>
  <si>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</si>
  <si>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</si>
  <si>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</si>
  <si>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</si>
  <si>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</si>
  <si>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</si>
  <si>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</si>
  <si>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</si>
  <si>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</si>
  <si>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</si>
  <si>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</si>
  <si>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</si>
  <si>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</si>
  <si>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</si>
  <si>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</si>
  <si>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</si>
  <si>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</si>
  <si>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</si>
  <si>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</si>
  <si>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</si>
  <si>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</si>
  <si>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</si>
  <si>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</si>
  <si>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</si>
  <si>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</si>
  <si>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</si>
  <si>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</si>
  <si>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</si>
  <si>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</si>
  <si>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</si>
  <si>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</si>
  <si>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</si>
  <si>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</si>
  <si>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</si>
  <si>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</si>
  <si>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</si>
  <si>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</si>
  <si>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</si>
  <si>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</si>
  <si>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</si>
  <si>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</si>
  <si>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</si>
  <si>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</si>
  <si>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</si>
  <si>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</si>
  <si>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</si>
  <si>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</si>
  <si>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</si>
  <si>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</si>
  <si>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</si>
  <si>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</si>
  <si>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</si>
  <si>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</si>
  <si>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</si>
  <si>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</si>
  <si>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</si>
  <si>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</si>
  <si>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</si>
  <si>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</si>
  <si>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</si>
  <si>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</si>
  <si>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</si>
  <si>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</si>
  <si>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</si>
  <si>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</si>
  <si>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</si>
  <si>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</si>
  <si>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</si>
  <si>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</si>
  <si>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</si>
  <si>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</si>
  <si>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</si>
  <si>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</si>
  <si>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</si>
  <si>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</si>
  <si>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</si>
  <si>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</si>
  <si>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</si>
  <si>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</si>
  <si>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</si>
  <si>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</si>
  <si>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</si>
  <si>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</si>
  <si>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</si>
  <si>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</si>
  <si>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</si>
  <si>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</si>
  <si>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</si>
  <si>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</si>
  <si>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</si>
  <si>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</si>
  <si>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</si>
  <si>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</si>
  <si>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</si>
  <si>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</si>
  <si>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</si>
  <si>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</si>
  <si>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</si>
  <si>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</si>
  <si>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</si>
  <si>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</si>
  <si>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</si>
  <si>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</si>
  <si>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</si>
  <si>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</si>
  <si>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</si>
  <si>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</si>
  <si>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</si>
  <si>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</si>
  <si>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</si>
  <si>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</si>
  <si>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</si>
  <si>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</si>
  <si>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</si>
  <si>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</si>
  <si>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</si>
  <si>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</si>
  <si>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</si>
  <si>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</si>
  <si>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</si>
  <si>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</si>
  <si>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</si>
  <si>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</si>
  <si>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</si>
  <si>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</si>
  <si>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</si>
  <si>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</si>
  <si>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</si>
  <si>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</si>
  <si>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</si>
  <si>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</si>
  <si>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</si>
  <si>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</si>
  <si>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</si>
  <si>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</si>
  <si>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</si>
  <si>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</si>
  <si>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</si>
  <si>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</si>
  <si>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</si>
  <si>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</si>
  <si>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</si>
  <si>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</si>
  <si>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</si>
  <si>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</si>
  <si>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</si>
  <si>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</si>
  <si>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</si>
  <si>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</si>
  <si>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</si>
  <si>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</si>
  <si>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</si>
  <si>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</si>
  <si>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</si>
  <si>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</si>
  <si>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</si>
  <si>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</si>
  <si>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</si>
  <si>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</si>
  <si>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</si>
  <si>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</si>
  <si>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</si>
  <si>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</si>
  <si>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</si>
  <si>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</si>
  <si>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</si>
  <si>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</si>
  <si>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</si>
  <si>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</si>
  <si>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</si>
  <si>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</si>
  <si>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</si>
  <si>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</si>
  <si>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</si>
  <si>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</si>
  <si>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</si>
  <si>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</si>
  <si>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</si>
  <si>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</si>
  <si>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</si>
  <si>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</si>
  <si>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</si>
  <si>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</si>
  <si>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</si>
  <si>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</si>
  <si>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</si>
  <si>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</si>
  <si>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</si>
  <si>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</si>
  <si>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</si>
  <si>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</si>
  <si>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</si>
  <si>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</si>
  <si>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</si>
  <si>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</si>
  <si>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</si>
  <si>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</si>
  <si>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</si>
  <si>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</si>
  <si>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</si>
  <si>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</si>
  <si>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</si>
  <si>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</si>
  <si>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</si>
  <si>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</si>
  <si>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</si>
  <si>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</si>
  <si>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</si>
  <si>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</si>
  <si>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</si>
  <si>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</si>
  <si>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</si>
  <si>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</si>
  <si>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</si>
  <si>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</si>
  <si>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</si>
  <si>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</si>
  <si>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</si>
  <si>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</si>
  <si>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</si>
  <si>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</si>
  <si>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</si>
  <si>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</si>
  <si>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</si>
  <si>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</si>
  <si>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</si>
  <si>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</si>
  <si>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</si>
  <si>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</si>
  <si>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</si>
  <si>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</si>
  <si>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</si>
  <si>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</si>
  <si>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</si>
  <si>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</si>
  <si>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</si>
  <si>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</si>
  <si>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</si>
  <si>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</si>
  <si>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</si>
  <si>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</si>
  <si>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</si>
  <si>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</si>
  <si>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</si>
  <si>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</si>
  <si>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</si>
  <si>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</si>
  <si>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</si>
  <si>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</si>
  <si>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</si>
  <si>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</si>
  <si>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</si>
  <si>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</si>
  <si>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</si>
  <si>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</si>
  <si>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</si>
  <si>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</si>
  <si>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</si>
  <si>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</si>
  <si>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</si>
  <si>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</si>
  <si>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</si>
  <si>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</si>
  <si>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</si>
  <si>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</si>
  <si>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</si>
  <si>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</si>
  <si>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</si>
  <si>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</si>
  <si>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</si>
  <si>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</si>
  <si>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</si>
  <si>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</si>
  <si>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</si>
  <si>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</si>
  <si>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</si>
  <si>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</si>
  <si>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</si>
  <si>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</si>
  <si>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</si>
  <si>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</si>
  <si>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</si>
  <si>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</si>
  <si>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</si>
  <si>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</si>
  <si>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</si>
  <si>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</si>
  <si>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</si>
  <si>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</si>
  <si>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</si>
  <si>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</si>
  <si>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</si>
  <si>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</si>
  <si>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</si>
  <si>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</si>
  <si>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</si>
  <si>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</si>
  <si>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</si>
  <si>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</si>
  <si>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</si>
  <si>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</si>
  <si>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</si>
  <si>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</si>
  <si>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</si>
  <si>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</si>
  <si>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</si>
  <si>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</si>
  <si>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</si>
  <si>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</si>
  <si>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</si>
  <si>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</si>
  <si>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</si>
  <si>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</si>
  <si>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</si>
  <si>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</si>
  <si>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</si>
  <si>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</si>
  <si>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</si>
  <si>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</si>
  <si>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</si>
  <si>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</si>
  <si>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</si>
  <si>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</si>
  <si>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</si>
  <si>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</si>
  <si>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</si>
  <si>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</si>
  <si>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</si>
  <si>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</si>
  <si>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</si>
  <si>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</si>
  <si>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</si>
  <si>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</si>
  <si>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</si>
  <si>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</si>
  <si>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</si>
  <si>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</si>
  <si>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</si>
  <si>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</si>
  <si>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</si>
  <si>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</si>
  <si>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</si>
  <si>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</si>
  <si>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</si>
  <si>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</si>
  <si>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</si>
  <si>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</si>
  <si>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</si>
  <si>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</si>
  <si>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</si>
  <si>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</si>
  <si>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</si>
  <si>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</si>
  <si>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</si>
  <si>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</si>
  <si>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</si>
  <si>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</si>
  <si>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</si>
  <si>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</si>
  <si>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</si>
  <si>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</si>
  <si>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</si>
  <si>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</si>
  <si>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</si>
  <si>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</si>
  <si>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</si>
  <si>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</si>
  <si>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</si>
  <si>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</si>
  <si>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</si>
  <si>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</si>
  <si>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</si>
  <si>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</si>
  <si>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</si>
  <si>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</si>
  <si>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</si>
  <si>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</si>
  <si>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</si>
  <si>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</si>
  <si>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</si>
  <si>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</si>
  <si>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</si>
  <si>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</si>
  <si>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</si>
  <si>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</si>
  <si>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</si>
  <si>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</si>
  <si>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</si>
  <si>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</si>
  <si>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</si>
  <si>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</si>
  <si>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</si>
  <si>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</si>
  <si>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</si>
  <si>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</si>
  <si>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</si>
  <si>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</si>
  <si>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</si>
  <si>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</si>
  <si>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</si>
  <si>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</si>
  <si>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</si>
  <si>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</si>
  <si>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</si>
  <si>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</si>
  <si>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</si>
  <si>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</si>
  <si>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</si>
  <si>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</si>
  <si>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</si>
  <si>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</si>
  <si>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</si>
  <si>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</si>
  <si>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</si>
  <si>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</si>
  <si>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</si>
  <si>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</si>
  <si>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</si>
  <si>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</si>
  <si>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</si>
  <si>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</si>
  <si>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</si>
  <si>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</si>
  <si>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</si>
  <si>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</si>
  <si>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</si>
  <si>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</si>
  <si>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</si>
  <si>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</si>
  <si>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</si>
  <si>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</si>
  <si>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</si>
  <si>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</si>
  <si>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</si>
  <si>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</si>
  <si>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</si>
  <si>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</si>
  <si>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</si>
  <si>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</si>
  <si>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</si>
  <si>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</si>
  <si>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</si>
  <si>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</si>
  <si>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</si>
  <si>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</si>
  <si>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</si>
  <si>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</si>
  <si>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</si>
  <si>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</si>
  <si>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</si>
  <si>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</si>
  <si>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</si>
  <si>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</si>
  <si>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</si>
  <si>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</si>
  <si>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</si>
  <si>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</si>
  <si>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</si>
  <si>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</si>
  <si>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</si>
  <si>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</si>
  <si>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</si>
  <si>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</si>
  <si>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</si>
  <si>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</si>
  <si>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</si>
  <si>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</si>
  <si>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</si>
  <si>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</si>
  <si>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</si>
  <si>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</si>
  <si>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</si>
  <si>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</si>
  <si>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</si>
  <si>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</si>
  <si>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</si>
  <si>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</si>
  <si>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</si>
  <si>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</si>
  <si>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</si>
  <si>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</si>
  <si>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</si>
  <si>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</si>
  <si>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</si>
  <si>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</si>
  <si>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</si>
  <si>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</si>
  <si>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</si>
  <si>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</si>
  <si>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</si>
  <si>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</si>
  <si>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</si>
  <si>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</si>
  <si>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</si>
  <si>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</si>
  <si>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</si>
  <si>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</si>
  <si>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</si>
  <si>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</si>
  <si>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</si>
  <si>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</si>
  <si>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</si>
  <si>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</si>
  <si>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</si>
  <si>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</si>
  <si>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</si>
  <si>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</si>
  <si>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</si>
  <si>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</si>
  <si>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</si>
  <si>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</si>
  <si>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</si>
  <si>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</si>
  <si>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</si>
  <si>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</si>
  <si>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</si>
  <si>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</si>
  <si>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</si>
  <si>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</si>
  <si>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</si>
  <si>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</si>
  <si>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</si>
  <si>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</si>
  <si>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</si>
  <si>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</si>
  <si>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</si>
  <si>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</si>
  <si>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</si>
  <si>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</si>
  <si>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</si>
  <si>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</si>
  <si>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</si>
  <si>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</si>
  <si>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</si>
  <si>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</si>
  <si>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</si>
  <si>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</si>
  <si>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</si>
  <si>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</si>
  <si>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</si>
  <si>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</si>
  <si>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</si>
  <si>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</si>
  <si>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</si>
  <si>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</si>
  <si>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</si>
  <si>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</si>
  <si>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</si>
  <si>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</si>
  <si>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</si>
  <si>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</si>
  <si>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</si>
  <si>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</si>
  <si>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</si>
  <si>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</si>
  <si>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</si>
  <si>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</si>
  <si>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</si>
  <si>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</si>
  <si>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</si>
  <si>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</si>
  <si>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</si>
  <si>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</si>
  <si>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</si>
  <si>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</si>
  <si>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</si>
  <si>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</si>
  <si>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</si>
  <si>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</si>
  <si>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</si>
  <si>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</si>
  <si>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</si>
  <si>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</si>
  <si>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</si>
  <si>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</si>
  <si>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</si>
  <si>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</si>
  <si>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</si>
  <si>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</si>
  <si>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</si>
  <si>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</si>
  <si>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</si>
  <si>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</si>
  <si>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</si>
  <si>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</si>
  <si>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</si>
  <si>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</si>
  <si>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</si>
  <si>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</si>
  <si>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</si>
  <si>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</si>
  <si>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</si>
  <si>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</si>
  <si>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</si>
  <si>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</si>
  <si>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</si>
  <si>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</si>
  <si>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</si>
  <si>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</si>
  <si>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</si>
  <si>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</si>
  <si>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</si>
  <si>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</si>
  <si>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</si>
  <si>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</si>
  <si>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</si>
  <si>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</si>
  <si>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</si>
  <si>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</si>
  <si>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</si>
  <si>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</si>
  <si>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</si>
  <si>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</si>
  <si>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</si>
  <si>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</si>
  <si>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</si>
  <si>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</si>
  <si>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</si>
  <si>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</si>
  <si>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</si>
  <si>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</si>
  <si>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</si>
  <si>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</si>
  <si>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</si>
  <si>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</si>
  <si>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</si>
  <si>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</si>
  <si>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</si>
  <si>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</si>
  <si>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</si>
  <si>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</si>
  <si>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</si>
  <si>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</si>
  <si>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</si>
  <si>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</si>
  <si>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</si>
  <si>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</si>
  <si>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</si>
  <si>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</si>
  <si>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</si>
  <si>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</si>
  <si>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</si>
  <si>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</si>
  <si>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</si>
  <si>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</si>
  <si>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</si>
  <si>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</si>
  <si>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</si>
  <si>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</si>
  <si>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</si>
  <si>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</si>
  <si>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</si>
  <si>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</si>
  <si>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</si>
  <si>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</si>
  <si>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</si>
  <si>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</si>
  <si>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</si>
  <si>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</si>
  <si>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</si>
  <si>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</si>
  <si>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</si>
  <si>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</si>
  <si>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</si>
  <si>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</si>
  <si>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</si>
  <si>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</si>
  <si>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</si>
  <si>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</si>
  <si>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</si>
  <si>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</si>
  <si>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</si>
  <si>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</si>
  <si>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</si>
  <si>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</si>
  <si>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</si>
  <si>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</si>
  <si>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</si>
  <si>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</si>
  <si>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</si>
  <si>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</si>
  <si>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</si>
  <si>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</si>
  <si>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</si>
  <si>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</si>
  <si>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</si>
  <si>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</si>
  <si>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</si>
  <si>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</si>
  <si>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</si>
  <si>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</si>
  <si>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</si>
  <si>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</si>
  <si>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</si>
  <si>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</si>
  <si>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</si>
  <si>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</si>
  <si>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</si>
  <si>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</si>
  <si>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</si>
  <si>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</si>
  <si>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</si>
  <si>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</si>
  <si>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</si>
  <si>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</si>
  <si>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</si>
  <si>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</si>
  <si>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</si>
  <si>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</si>
  <si>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</si>
  <si>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</si>
  <si>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</si>
  <si>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</si>
  <si>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</si>
  <si>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</si>
  <si>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</si>
  <si>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</si>
  <si>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</si>
  <si>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</si>
  <si>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</si>
  <si>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</si>
  <si>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</si>
  <si>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</si>
  <si>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</si>
  <si>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</si>
  <si>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</si>
  <si>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</si>
  <si>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</si>
  <si>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</si>
  <si>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</si>
  <si>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</si>
  <si>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</si>
  <si>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</si>
  <si>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</si>
  <si>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</si>
  <si>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</si>
  <si>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</si>
  <si>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</si>
  <si>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</si>
  <si>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</si>
  <si>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</si>
  <si>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</si>
  <si>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</si>
  <si>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</si>
  <si>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</si>
  <si>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</si>
  <si>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</si>
  <si>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</si>
  <si>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</si>
  <si>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</si>
  <si>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</si>
  <si>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</si>
  <si>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</si>
  <si>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</si>
  <si>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</si>
  <si>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</si>
  <si>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</si>
  <si>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</si>
  <si>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</si>
  <si>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</si>
  <si>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</si>
  <si>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</si>
  <si>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</si>
  <si>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</si>
  <si>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</si>
  <si>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</si>
  <si>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</si>
  <si>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</si>
  <si>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</si>
  <si>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</si>
  <si>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</si>
  <si>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</si>
  <si>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</si>
  <si>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</si>
  <si>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</si>
  <si>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</si>
  <si>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</si>
  <si>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</si>
  <si>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</si>
  <si>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</si>
  <si>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</si>
  <si>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</si>
  <si>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</si>
  <si>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</si>
  <si>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</si>
  <si>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</si>
  <si>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</si>
  <si>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</si>
  <si>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</si>
  <si>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</si>
  <si>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</si>
  <si>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</si>
  <si>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</si>
  <si>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</si>
  <si>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</si>
  <si>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</si>
  <si>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</si>
  <si>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</si>
  <si>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</si>
  <si>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</si>
  <si>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</si>
  <si>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</si>
  <si>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</si>
  <si>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</si>
  <si>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</si>
  <si>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</si>
  <si>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</si>
  <si>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</si>
  <si>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</si>
  <si>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</si>
  <si>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</si>
  <si>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</si>
  <si>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</si>
  <si>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</si>
  <si>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</si>
  <si>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</si>
  <si>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</si>
  <si>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</si>
  <si>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</si>
  <si>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</si>
  <si>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</si>
  <si>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</si>
  <si>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</si>
  <si>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</si>
  <si>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</si>
  <si>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</si>
  <si>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</si>
  <si>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</si>
  <si>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</si>
  <si>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</si>
  <si>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</si>
  <si>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</si>
  <si>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</si>
  <si>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</si>
  <si>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</si>
  <si>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</si>
  <si>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</si>
  <si>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</si>
  <si>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</si>
  <si>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</si>
  <si>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</si>
  <si>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</si>
  <si>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</si>
  <si>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</si>
  <si>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</si>
  <si>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</si>
  <si>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</si>
  <si>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</si>
  <si>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</si>
  <si>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</si>
  <si>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</si>
  <si>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</si>
  <si>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</si>
  <si>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</si>
  <si>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</si>
  <si>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</si>
  <si>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</si>
  <si>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</si>
  <si>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</si>
  <si>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</si>
  <si>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</si>
  <si>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</si>
  <si>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</si>
  <si>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</si>
  <si>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</si>
  <si>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</si>
  <si>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</si>
  <si>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</si>
  <si>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</si>
  <si>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</si>
  <si>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</si>
  <si>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</si>
  <si>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</si>
  <si>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</si>
  <si>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</si>
  <si>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</si>
  <si>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</si>
  <si>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</si>
  <si>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</si>
  <si>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</si>
  <si>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</si>
  <si>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</si>
  <si>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</si>
  <si>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</si>
  <si>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</si>
  <si>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</si>
  <si>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</si>
  <si>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</si>
  <si>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</si>
  <si>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</si>
  <si>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</si>
  <si>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</si>
  <si>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</si>
  <si>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</si>
  <si>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</si>
  <si>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</si>
  <si>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</si>
  <si>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</si>
  <si>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</si>
  <si>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</si>
  <si>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</si>
  <si>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</si>
  <si>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</si>
  <si>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</si>
  <si>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</si>
  <si>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</si>
  <si>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</si>
  <si>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</si>
  <si>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</si>
  <si>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</si>
  <si>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</si>
  <si>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</si>
  <si>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</si>
  <si>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</si>
  <si>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</si>
  <si>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</si>
  <si>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</si>
  <si>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</si>
  <si>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</si>
  <si>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</si>
  <si>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</si>
  <si>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</si>
  <si>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</si>
  <si>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</si>
  <si>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</si>
  <si>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</si>
  <si>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</si>
  <si>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</si>
  <si>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</si>
  <si>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</si>
  <si>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</si>
  <si>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</si>
  <si>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</si>
  <si>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</si>
  <si>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</si>
  <si>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</si>
  <si>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</si>
  <si>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</si>
  <si>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</si>
  <si>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</si>
  <si>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</si>
  <si>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</si>
  <si>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</si>
  <si>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</si>
  <si>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</si>
  <si>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</si>
  <si>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</si>
  <si>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</si>
  <si>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</si>
  <si>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</si>
  <si>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</si>
  <si>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</si>
  <si>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</si>
  <si>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</si>
  <si>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</si>
  <si>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</si>
  <si>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</si>
  <si>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</si>
  <si>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</si>
  <si>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</si>
  <si>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</si>
  <si>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</si>
  <si>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</si>
  <si>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</si>
  <si>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</si>
  <si>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</si>
  <si>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</si>
  <si>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</si>
  <si>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</si>
  <si>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</si>
  <si>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</si>
  <si>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</si>
  <si>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</si>
  <si>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</si>
  <si>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</si>
  <si>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</si>
  <si>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</si>
  <si>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</si>
  <si>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</si>
  <si>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</si>
  <si>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</si>
  <si>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</si>
  <si>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</si>
  <si>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</si>
  <si>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</si>
  <si>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</si>
  <si>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</si>
  <si>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</si>
  <si>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</si>
  <si>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</si>
  <si>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</si>
  <si>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</si>
  <si>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</si>
  <si>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</si>
  <si>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</si>
  <si>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</si>
  <si>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</si>
  <si>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</si>
  <si>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</si>
  <si>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</si>
  <si>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</si>
  <si>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</si>
  <si>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</si>
  <si>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</si>
  <si>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</si>
  <si>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</si>
  <si>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</si>
  <si>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</si>
  <si>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</si>
  <si>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</si>
  <si>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</si>
  <si>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</si>
  <si>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</si>
  <si>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</si>
  <si>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</si>
  <si>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</si>
  <si>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</si>
  <si>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</si>
  <si>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</si>
  <si>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</si>
  <si>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</si>
  <si>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</si>
  <si>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</si>
  <si>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</si>
  <si>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</si>
  <si>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</si>
  <si>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</si>
  <si>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</si>
  <si>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</si>
  <si>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</si>
  <si>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</si>
  <si>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</si>
  <si>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</si>
  <si>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</si>
  <si>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</si>
  <si>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</si>
  <si>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</si>
  <si>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</si>
  <si>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</si>
  <si>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</si>
  <si>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</si>
  <si>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</si>
  <si>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</si>
  <si>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</si>
  <si>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</si>
  <si>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</si>
  <si>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</si>
  <si>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</si>
  <si>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</si>
  <si>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</si>
  <si>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</si>
  <si>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</si>
  <si>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</si>
  <si>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</si>
  <si>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</si>
  <si>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</si>
  <si>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</si>
  <si>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</si>
  <si>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</si>
  <si>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</si>
  <si>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</si>
  <si>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</si>
  <si>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</si>
  <si>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</si>
  <si>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</si>
  <si>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</si>
  <si>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</si>
  <si>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</si>
  <si>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</si>
  <si>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</si>
  <si>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</si>
  <si>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</si>
  <si>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</si>
  <si>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</si>
  <si>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</si>
  <si>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</si>
  <si>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</si>
  <si>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</si>
  <si>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</si>
  <si>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</si>
  <si>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</si>
  <si>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</si>
  <si>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</si>
  <si>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</si>
  <si>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</si>
  <si>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</si>
  <si>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</si>
  <si>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</si>
  <si>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</si>
  <si>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</si>
  <si>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</si>
  <si>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</si>
  <si>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</si>
  <si>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</si>
  <si>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</si>
  <si>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</si>
  <si>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</si>
  <si>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</si>
  <si>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</si>
  <si>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</si>
  <si>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</si>
  <si>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</si>
  <si>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</si>
  <si>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</si>
  <si>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</si>
  <si>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</si>
  <si>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</si>
  <si>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</si>
  <si>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</si>
  <si>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</si>
  <si>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</si>
  <si>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</si>
  <si>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</si>
  <si>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</si>
  <si>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</si>
  <si>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</si>
  <si>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</si>
  <si>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</si>
  <si>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</si>
  <si>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</si>
  <si>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</si>
  <si>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</si>
  <si>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</si>
  <si>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</si>
  <si>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</si>
  <si>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</si>
  <si>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</si>
  <si>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</si>
  <si>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</si>
  <si>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</si>
  <si>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</si>
  <si>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</si>
  <si>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</si>
  <si>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</si>
  <si>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</si>
  <si>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</si>
  <si>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</si>
  <si>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</si>
  <si>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</si>
  <si>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</si>
  <si>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</si>
  <si>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</si>
  <si>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</si>
  <si>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</si>
  <si>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</si>
  <si>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</si>
  <si>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</si>
  <si>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</si>
  <si>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</si>
  <si>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</si>
  <si>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</si>
  <si>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</si>
  <si>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</si>
  <si>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</si>
  <si>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</si>
  <si>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</si>
  <si>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</si>
  <si>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</si>
  <si>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</si>
  <si>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</si>
  <si>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</si>
  <si>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</si>
  <si>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</si>
  <si>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</si>
  <si>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</si>
  <si>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</si>
  <si>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</si>
  <si>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</si>
  <si>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</si>
  <si>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</si>
  <si>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</si>
  <si>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</si>
  <si>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</si>
  <si>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</si>
  <si>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</si>
  <si>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</si>
  <si>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</si>
  <si>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</si>
  <si>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</si>
  <si>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</si>
  <si>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</si>
  <si>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</si>
  <si>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</si>
  <si>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</si>
  <si>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</si>
  <si>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</si>
  <si>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</si>
  <si>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</si>
  <si>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</si>
  <si>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</si>
  <si>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</si>
  <si>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</si>
  <si>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</si>
  <si>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</si>
  <si>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</si>
  <si>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</si>
  <si>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</si>
  <si>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</si>
  <si>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</si>
  <si>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</si>
  <si>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</si>
  <si>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</si>
  <si>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</si>
  <si>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</si>
  <si>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</si>
  <si>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</si>
  <si>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</si>
  <si>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</si>
  <si>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</si>
  <si>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</si>
  <si>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</si>
  <si>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</si>
  <si>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</si>
  <si>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</si>
  <si>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</si>
  <si>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</si>
  <si>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</si>
  <si>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</si>
  <si>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</si>
  <si>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</si>
  <si>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</si>
  <si>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</si>
  <si>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</si>
  <si>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</si>
  <si>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</si>
  <si>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</si>
  <si>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</si>
  <si>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</si>
  <si>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</si>
  <si>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</si>
  <si>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</si>
  <si>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</si>
  <si>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</si>
  <si>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</si>
  <si>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</si>
  <si>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</si>
  <si>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</si>
  <si>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</si>
  <si>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</si>
  <si>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</si>
  <si>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</si>
  <si>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</si>
  <si>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</si>
  <si>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</si>
  <si>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</si>
  <si>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</si>
  <si>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</si>
  <si>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</si>
  <si>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</si>
  <si>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</si>
  <si>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</si>
  <si>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</si>
  <si>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</si>
  <si>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</si>
  <si>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</si>
  <si>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</si>
  <si>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</si>
  <si>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</si>
  <si>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</si>
  <si>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</si>
  <si>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</si>
  <si>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</si>
  <si>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</si>
  <si>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</si>
  <si>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</si>
  <si>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</si>
  <si>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</si>
  <si>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</si>
  <si>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</si>
  <si>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</si>
  <si>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</si>
  <si>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</si>
  <si>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</si>
  <si>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</si>
  <si>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</si>
  <si>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</si>
  <si>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</si>
  <si>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</si>
  <si>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</si>
  <si>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</si>
  <si>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</si>
  <si>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</si>
  <si>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</si>
  <si>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</si>
  <si>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</si>
  <si>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</si>
  <si>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</si>
  <si>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</si>
  <si>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</si>
  <si>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</si>
  <si>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</si>
  <si>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</si>
  <si>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</si>
  <si>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</si>
  <si>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</si>
  <si>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</si>
  <si>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</si>
  <si>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</si>
  <si>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</si>
  <si>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</si>
  <si>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</si>
  <si>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</si>
  <si>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</si>
  <si>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</si>
  <si>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</si>
  <si>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</si>
  <si>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</si>
  <si>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</si>
  <si>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</si>
  <si>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</si>
  <si>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</si>
  <si>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</si>
  <si>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</si>
  <si>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</si>
  <si>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</si>
  <si>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</si>
  <si>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</si>
  <si>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</si>
  <si>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</si>
  <si>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</si>
  <si>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</si>
  <si>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</si>
  <si>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</si>
  <si>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</si>
  <si>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</si>
  <si>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</si>
  <si>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</si>
  <si>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</si>
  <si>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</si>
  <si>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</si>
  <si>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</si>
  <si>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</si>
  <si>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</si>
  <si>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</si>
  <si>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</si>
  <si>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</si>
  <si>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</si>
  <si>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</si>
  <si>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</si>
  <si>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</si>
  <si>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</si>
  <si>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</si>
  <si>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</si>
  <si>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</si>
  <si>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</si>
  <si>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</si>
  <si>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</si>
  <si>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</si>
  <si>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</si>
  <si>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</si>
  <si>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</si>
  <si>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</si>
  <si>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</si>
  <si>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</si>
  <si>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</si>
  <si>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</si>
  <si>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</si>
  <si>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</si>
  <si>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</si>
  <si>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</si>
  <si>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</si>
  <si>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</si>
  <si>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</si>
  <si>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</si>
  <si>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</si>
  <si>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</si>
  <si>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</si>
  <si>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</si>
  <si>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</si>
  <si>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</si>
  <si>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</si>
  <si>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</si>
  <si>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</si>
  <si>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</si>
  <si>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</si>
  <si>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</si>
  <si>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</si>
  <si>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</si>
  <si>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</si>
  <si>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</si>
  <si>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</si>
  <si>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</si>
  <si>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</si>
  <si>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</si>
  <si>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</si>
  <si>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</si>
  <si>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</si>
  <si>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</si>
  <si>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</si>
  <si>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</si>
  <si>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</si>
  <si>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</si>
  <si>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</si>
  <si>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</si>
  <si>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</si>
  <si>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</si>
  <si>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</si>
  <si>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</si>
  <si>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</si>
  <si>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</si>
  <si>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</si>
  <si>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</si>
  <si>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</si>
  <si>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</si>
  <si>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</si>
  <si>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</si>
  <si>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</si>
  <si>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</si>
  <si>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</si>
  <si>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</si>
  <si>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</si>
  <si>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</si>
  <si>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</si>
  <si>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</si>
  <si>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</si>
  <si>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</si>
  <si>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</si>
  <si>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</si>
  <si>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</si>
  <si>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</si>
  <si>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</si>
  <si>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</si>
  <si>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</si>
  <si>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</si>
  <si>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</si>
  <si>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</si>
  <si>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</si>
  <si>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</si>
  <si>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</si>
  <si>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</si>
  <si>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</si>
  <si>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</si>
  <si>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</si>
  <si>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</si>
  <si>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</si>
  <si>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</si>
  <si>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</si>
  <si>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</si>
  <si>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</si>
  <si>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</si>
  <si>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</si>
  <si>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</si>
  <si>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</si>
  <si>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</si>
  <si>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</si>
  <si>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</si>
  <si>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</si>
  <si>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</si>
  <si>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</si>
  <si>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</si>
  <si>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</si>
  <si>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</si>
  <si>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</si>
  <si>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</si>
  <si>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</si>
  <si>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</si>
  <si>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</si>
  <si>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</si>
  <si>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</si>
  <si>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</si>
  <si>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</si>
  <si>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</si>
  <si>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</si>
  <si>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</si>
  <si>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</si>
  <si>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</si>
  <si>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</si>
  <si>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</si>
  <si>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</si>
  <si>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</si>
  <si>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</si>
  <si>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</si>
  <si>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</si>
  <si>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</si>
  <si>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</si>
  <si>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</si>
  <si>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</si>
  <si>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</si>
  <si>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</si>
  <si>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</si>
  <si>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</si>
  <si>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</si>
  <si>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</si>
  <si>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</si>
  <si>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</si>
  <si>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</si>
  <si>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</si>
  <si>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</si>
  <si>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</si>
  <si>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</si>
  <si>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</si>
  <si>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</si>
  <si>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</si>
  <si>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</si>
  <si>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</si>
  <si>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</si>
  <si>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</si>
  <si>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</si>
  <si>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</si>
  <si>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</si>
  <si>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</si>
  <si>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</si>
  <si>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</si>
  <si>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</si>
  <si>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</si>
  <si>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</si>
  <si>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</si>
  <si>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</si>
  <si>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</si>
  <si>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</si>
  <si>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</si>
  <si>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</si>
  <si>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</si>
  <si>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</si>
  <si>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</si>
  <si>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</si>
  <si>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</si>
  <si>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</si>
  <si>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</si>
  <si>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</si>
  <si>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</si>
  <si>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</si>
  <si>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</si>
  <si>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</si>
  <si>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</si>
  <si>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</si>
  <si>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</si>
  <si>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</si>
  <si>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</si>
  <si>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</si>
  <si>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</si>
  <si>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</si>
  <si>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</si>
  <si>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</si>
  <si>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</si>
  <si>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</si>
  <si>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</si>
  <si>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</si>
  <si>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</si>
  <si>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</si>
  <si>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</si>
  <si>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</si>
  <si>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</si>
  <si>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</si>
  <si>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</si>
  <si>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</si>
  <si>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</si>
  <si>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</si>
  <si>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</si>
  <si>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</si>
  <si>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</si>
  <si>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</si>
  <si>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</si>
  <si>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</si>
  <si>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</si>
  <si>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</si>
  <si>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</si>
  <si>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</si>
  <si>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</si>
  <si>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</si>
  <si>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</si>
  <si>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</si>
  <si>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</si>
  <si>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</si>
  <si>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</si>
  <si>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</si>
  <si>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</si>
  <si>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</si>
  <si>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</si>
  <si>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</si>
  <si>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</si>
  <si>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</si>
  <si>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</si>
  <si>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</si>
  <si>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</si>
  <si>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</si>
  <si>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</si>
  <si>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</si>
  <si>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</si>
  <si>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</si>
  <si>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</si>
  <si>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</si>
  <si>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</si>
  <si>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</si>
  <si>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</si>
  <si>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</si>
  <si>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</si>
  <si>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</si>
  <si>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</si>
  <si>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</si>
  <si>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</si>
  <si>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</si>
  <si>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</si>
  <si>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</si>
  <si>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</si>
  <si>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</si>
  <si>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</si>
  <si>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</si>
  <si>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</si>
  <si>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</si>
  <si>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</si>
  <si>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</si>
  <si>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</si>
  <si>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</si>
  <si>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</si>
  <si>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</si>
  <si>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</si>
  <si>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</si>
  <si>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</si>
  <si>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</si>
  <si>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</si>
  <si>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</si>
  <si>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</si>
  <si>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</si>
  <si>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</si>
  <si>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</si>
  <si>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</si>
  <si>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</si>
  <si>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</si>
  <si>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</si>
  <si>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</si>
  <si>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</si>
  <si>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</si>
  <si>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</si>
  <si>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</si>
  <si>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</si>
  <si>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</si>
  <si>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</si>
  <si>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</si>
  <si>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</si>
  <si>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</si>
  <si>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</si>
  <si>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</si>
  <si>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</si>
  <si>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</si>
  <si>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</si>
  <si>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</si>
  <si>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</si>
  <si>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</si>
  <si>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</si>
  <si>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</si>
  <si>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</si>
  <si>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</si>
  <si>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</si>
  <si>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</si>
  <si>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</si>
  <si>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</si>
  <si>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</si>
  <si>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</si>
  <si>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</si>
  <si>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</si>
  <si>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</si>
  <si>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</si>
  <si>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</si>
  <si>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</si>
  <si>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</si>
  <si>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</si>
  <si>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</si>
  <si>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</si>
  <si>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</si>
  <si>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</si>
  <si>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</si>
  <si>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</si>
  <si>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</si>
  <si>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</si>
  <si>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</si>
  <si>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</si>
  <si>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</si>
  <si>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</si>
  <si>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</si>
  <si>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</si>
  <si>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</si>
  <si>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</si>
  <si>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</si>
  <si>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</si>
  <si>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</si>
  <si>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</si>
  <si>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</si>
  <si>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</si>
  <si>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</si>
  <si>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</si>
  <si>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</si>
  <si>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</si>
  <si>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</si>
  <si>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</si>
  <si>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</si>
  <si>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</si>
  <si>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</si>
  <si>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</si>
  <si>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</si>
  <si>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</si>
  <si>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</si>
  <si>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</si>
  <si>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</si>
  <si>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</si>
  <si>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</si>
  <si>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</si>
  <si>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</si>
  <si>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</si>
  <si>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</si>
  <si>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</si>
  <si>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</si>
  <si>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</si>
  <si>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</si>
  <si>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</si>
  <si>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</si>
  <si>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</si>
  <si>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</si>
  <si>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</si>
  <si>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</si>
  <si>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</si>
  <si>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</si>
  <si>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</si>
  <si>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</si>
  <si>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</si>
  <si>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</si>
  <si>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</si>
  <si>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</si>
  <si>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</si>
  <si>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</si>
  <si>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</si>
  <si>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</si>
  <si>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</si>
  <si>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</si>
  <si>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</si>
  <si>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</si>
  <si>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</si>
  <si>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</si>
  <si>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</si>
  <si>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</si>
  <si>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</si>
  <si>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</si>
  <si>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</si>
  <si>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</si>
  <si>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</si>
  <si>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</si>
  <si>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</si>
  <si>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</si>
  <si>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</si>
  <si>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</si>
  <si>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</si>
  <si>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</si>
  <si>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</si>
  <si>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</si>
  <si>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</si>
  <si>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</si>
  <si>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</si>
  <si>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</si>
  <si>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</si>
  <si>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</si>
  <si>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</si>
  <si>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</si>
  <si>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</si>
  <si>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</si>
  <si>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</si>
  <si>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</si>
  <si>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</si>
  <si>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</si>
  <si>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</si>
  <si>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</si>
  <si>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</si>
  <si>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</si>
  <si>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</si>
  <si>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</si>
  <si>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</si>
  <si>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</si>
  <si>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</si>
  <si>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</si>
  <si>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</si>
  <si>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</si>
  <si>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</si>
  <si>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</si>
  <si>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</si>
  <si>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</si>
  <si>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</si>
  <si>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</si>
  <si>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</si>
  <si>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</si>
  <si>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</si>
  <si>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</si>
  <si>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</si>
  <si>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</si>
  <si>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</si>
  <si>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</si>
  <si>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</si>
  <si>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</si>
  <si>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</si>
  <si>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</si>
  <si>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</si>
  <si>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</si>
  <si>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</si>
  <si>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</si>
  <si>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</si>
  <si>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</si>
  <si>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</si>
  <si>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</si>
  <si>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</si>
  <si>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</si>
  <si>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</si>
  <si>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</si>
  <si>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</si>
  <si>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</si>
  <si>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</si>
  <si>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</si>
  <si>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</si>
  <si>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</si>
  <si>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</si>
  <si>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</si>
  <si>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</si>
  <si>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</si>
  <si>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</si>
  <si>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</si>
  <si>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</si>
  <si>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</si>
  <si>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</si>
  <si>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</si>
  <si>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</si>
  <si>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</si>
  <si>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</si>
  <si>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</si>
  <si>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</si>
  <si>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</si>
  <si>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</si>
  <si>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</si>
  <si>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</si>
  <si>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</si>
  <si>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</si>
  <si>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</si>
  <si>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</si>
  <si>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</si>
  <si>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</si>
  <si>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</si>
  <si>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</si>
  <si>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</si>
  <si>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</si>
  <si>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</si>
  <si>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</si>
  <si>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</si>
  <si>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</si>
  <si>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</si>
  <si>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</si>
  <si>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</si>
  <si>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</si>
  <si>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</si>
  <si>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</si>
  <si>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</si>
  <si>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</si>
  <si>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</si>
  <si>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</si>
  <si>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</si>
  <si>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</si>
  <si>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</si>
  <si>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</si>
  <si>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</si>
  <si>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</si>
  <si>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</si>
  <si>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</si>
  <si>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</si>
  <si>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</si>
  <si>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</si>
  <si>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</si>
  <si>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</si>
  <si>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</si>
  <si>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</si>
  <si>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</si>
  <si>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</si>
  <si>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</si>
  <si>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</si>
  <si>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</si>
  <si>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</si>
  <si>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</si>
  <si>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</si>
  <si>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</si>
  <si>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</si>
  <si>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</si>
  <si>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</si>
  <si>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</si>
  <si>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</si>
  <si>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</si>
  <si>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</si>
  <si>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</si>
  <si>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</si>
  <si>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</si>
  <si>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</si>
  <si>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</si>
  <si>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</si>
  <si>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</si>
  <si>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</si>
  <si>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</si>
  <si>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</si>
  <si>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</si>
  <si>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</si>
  <si>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</si>
  <si>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</si>
  <si>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</si>
  <si>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</si>
  <si>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</si>
  <si>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</si>
  <si>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</si>
  <si>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</si>
  <si>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</si>
  <si>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</si>
  <si>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</si>
  <si>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</si>
  <si>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</si>
  <si>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</si>
  <si>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</si>
  <si>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</si>
  <si>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</si>
  <si>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</si>
  <si>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</si>
  <si>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</si>
  <si>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</si>
  <si>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</si>
  <si>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</si>
  <si>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</si>
  <si>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</si>
  <si>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</si>
  <si>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</si>
  <si>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</si>
  <si>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</si>
  <si>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</si>
  <si>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</si>
  <si>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</si>
  <si>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</si>
  <si>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</si>
  <si>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</si>
  <si>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</si>
  <si>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</si>
  <si>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</si>
  <si>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</si>
  <si>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</si>
  <si>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</si>
  <si>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</si>
  <si>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</si>
  <si>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</si>
  <si>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</si>
  <si>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</si>
  <si>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</si>
  <si>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</si>
  <si>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</si>
  <si>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</si>
  <si>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</si>
  <si>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</si>
  <si>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</si>
  <si>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</si>
  <si>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</si>
  <si>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</si>
  <si>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</si>
  <si>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</si>
  <si>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</si>
  <si>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</si>
  <si>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</si>
  <si>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</si>
  <si>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</si>
  <si>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</si>
  <si>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</si>
  <si>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</si>
  <si>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</si>
  <si>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</si>
  <si>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</si>
  <si>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</si>
  <si>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</si>
  <si>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</si>
  <si>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</si>
  <si>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</si>
  <si>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</si>
  <si>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</si>
  <si>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</si>
  <si>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</si>
  <si>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</si>
  <si>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</si>
  <si>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</si>
  <si>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</si>
  <si>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</si>
  <si>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</si>
  <si>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</si>
  <si>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</si>
  <si>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</si>
  <si>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</si>
  <si>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</si>
  <si>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</si>
  <si>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</si>
  <si>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</si>
  <si>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</si>
  <si>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</si>
  <si>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</si>
  <si>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</si>
  <si>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</si>
  <si>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</si>
  <si>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</si>
  <si>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</si>
  <si>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</si>
  <si>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</si>
  <si>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</si>
  <si>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</si>
  <si>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</si>
  <si>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</si>
  <si>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</si>
  <si>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</si>
  <si>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</si>
  <si>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</si>
  <si>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</si>
  <si>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</si>
  <si>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</si>
  <si>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</si>
  <si>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</si>
  <si>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</si>
  <si>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</si>
  <si>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</si>
  <si>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</si>
  <si>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</si>
  <si>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</si>
  <si>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</si>
  <si>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</si>
  <si>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</si>
  <si>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</si>
  <si>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</si>
  <si>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</si>
  <si>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</si>
  <si>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</si>
  <si>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</si>
  <si>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</si>
  <si>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</si>
  <si>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</si>
  <si>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</si>
  <si>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</si>
  <si>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</si>
  <si>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</si>
  <si>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</si>
  <si>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</si>
  <si>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</si>
  <si>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</si>
  <si>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</si>
  <si>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</si>
  <si>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</si>
  <si>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</si>
  <si>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</si>
  <si>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</si>
  <si>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</si>
  <si>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</si>
  <si>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</si>
  <si>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</si>
  <si>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</si>
  <si>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</si>
  <si>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</si>
  <si>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</si>
  <si>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</si>
  <si>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</si>
  <si>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</si>
  <si>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</si>
  <si>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</si>
  <si>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</si>
  <si>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</si>
  <si>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</si>
  <si>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</si>
  <si>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</si>
  <si>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</si>
  <si>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</si>
  <si>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</si>
  <si>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</si>
  <si>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</si>
  <si>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</si>
  <si>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</si>
  <si>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</si>
  <si>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</si>
  <si>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</si>
  <si>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</si>
  <si>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</si>
  <si>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</si>
  <si>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</si>
  <si>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</si>
  <si>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</si>
  <si>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</si>
  <si>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</si>
  <si>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</si>
  <si>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</si>
  <si>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</si>
  <si>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</si>
  <si>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</si>
  <si>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</si>
  <si>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</si>
  <si>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</si>
  <si>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</si>
  <si>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</si>
  <si>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</si>
  <si>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</si>
  <si>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</si>
  <si>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</si>
  <si>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</si>
  <si>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</si>
  <si>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</si>
  <si>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</si>
  <si>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</si>
  <si>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</si>
  <si>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</si>
  <si>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</si>
  <si>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</si>
  <si>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</si>
  <si>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</si>
  <si>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</si>
  <si>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</si>
  <si>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</si>
  <si>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</si>
  <si>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</si>
  <si>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</si>
  <si>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</si>
  <si>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</si>
  <si>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</si>
  <si>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</si>
  <si>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</si>
  <si>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</si>
  <si>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</si>
  <si>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</si>
  <si>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</si>
  <si>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</si>
  <si>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</si>
  <si>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</si>
  <si>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</si>
  <si>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</si>
  <si>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</si>
  <si>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</si>
  <si>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</si>
  <si>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</si>
  <si>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</si>
  <si>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</si>
  <si>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</si>
  <si>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</si>
  <si>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</si>
  <si>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</si>
  <si>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</si>
  <si>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</si>
  <si>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</si>
  <si>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</si>
  <si>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</si>
  <si>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</si>
  <si>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</si>
  <si>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</si>
  <si>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</si>
  <si>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</si>
  <si>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</si>
  <si>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</si>
  <si>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</si>
  <si>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</si>
  <si>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</si>
  <si>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</si>
  <si>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</si>
  <si>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</si>
  <si>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</si>
  <si>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</si>
  <si>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</si>
  <si>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</si>
  <si>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</si>
  <si>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</si>
  <si>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</si>
  <si>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</si>
  <si>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</si>
  <si>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</si>
  <si>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</si>
  <si>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</si>
  <si>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</si>
  <si>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</si>
  <si>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</si>
  <si>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</si>
  <si>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</si>
  <si>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</si>
  <si>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</si>
  <si>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</si>
  <si>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</si>
  <si>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</si>
  <si>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</si>
  <si>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</si>
  <si>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</si>
  <si>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</si>
  <si>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</si>
  <si>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</si>
  <si>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</si>
  <si>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</si>
  <si>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</si>
  <si>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</si>
  <si>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</si>
  <si>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</si>
  <si>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</si>
  <si>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</si>
  <si>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</si>
  <si>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</si>
  <si>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</si>
  <si>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</si>
  <si>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</si>
  <si>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</si>
  <si>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</si>
  <si>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</si>
  <si>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</si>
  <si>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</si>
  <si>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</si>
  <si>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</si>
  <si>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</si>
  <si>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</si>
  <si>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</si>
  <si>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</si>
  <si>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</si>
  <si>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</si>
  <si>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</si>
  <si>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</si>
  <si>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</si>
  <si>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</si>
  <si>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</si>
  <si>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</si>
  <si>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</si>
  <si>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</si>
  <si>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</si>
  <si>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</si>
  <si>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</si>
  <si>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</si>
  <si>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</si>
  <si>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</si>
  <si>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</si>
  <si>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</si>
  <si>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</si>
  <si>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</si>
  <si>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</si>
  <si>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</si>
  <si>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</si>
  <si>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</si>
  <si>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</si>
  <si>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</si>
  <si>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</si>
  <si>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</si>
  <si>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</si>
  <si>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</si>
  <si>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</si>
  <si>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</si>
  <si>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</si>
  <si>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</si>
  <si>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</si>
  <si>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</si>
  <si>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</si>
  <si>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</si>
  <si>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</si>
  <si>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</si>
  <si>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</si>
  <si>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</si>
  <si>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</si>
  <si>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</si>
  <si>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</si>
  <si>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</si>
  <si>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</si>
  <si>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</si>
  <si>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</si>
  <si>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</si>
  <si>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</si>
  <si>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</si>
  <si>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</si>
  <si>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</si>
  <si>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</si>
  <si>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</si>
  <si>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</si>
  <si>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</si>
  <si>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</si>
  <si>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</si>
  <si>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</si>
  <si>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</si>
  <si>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</si>
  <si>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</si>
  <si>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</si>
  <si>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</si>
  <si>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</si>
  <si>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</si>
  <si>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</si>
  <si>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</si>
  <si>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</si>
  <si>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</si>
  <si>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</si>
  <si>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</si>
  <si>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</si>
  <si>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</si>
  <si>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</si>
  <si>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</si>
  <si>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</si>
  <si>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</si>
  <si>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</si>
  <si>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</si>
  <si>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</si>
  <si>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</si>
  <si>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</si>
  <si>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</si>
  <si>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</si>
  <si>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</si>
  <si>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</si>
  <si>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</si>
  <si>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</si>
  <si>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</si>
  <si>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</si>
  <si>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</si>
  <si>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</si>
  <si>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</si>
  <si>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</si>
  <si>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</si>
  <si>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</si>
  <si>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</si>
  <si>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</si>
  <si>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</si>
  <si>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</si>
  <si>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</si>
  <si>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</si>
  <si>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</si>
  <si>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</si>
  <si>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</si>
  <si>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</si>
  <si>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</si>
  <si>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</si>
  <si>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</si>
  <si>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</si>
  <si>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</si>
  <si>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</si>
  <si>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</si>
  <si>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</si>
  <si>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</si>
  <si>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</si>
  <si>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</si>
  <si>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</si>
  <si>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</si>
  <si>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</si>
  <si>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</si>
  <si>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</si>
  <si>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</si>
  <si>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</si>
  <si>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</si>
  <si>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</si>
  <si>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</si>
  <si>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</si>
  <si>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</si>
  <si>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</si>
  <si>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</si>
  <si>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</si>
  <si>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</si>
  <si>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</si>
  <si>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</si>
  <si>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</si>
  <si>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</si>
  <si>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</si>
  <si>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</si>
  <si>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</si>
  <si>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</si>
  <si>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</si>
  <si>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</si>
  <si>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</si>
  <si>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</si>
  <si>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</si>
  <si>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</si>
  <si>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</si>
  <si>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</si>
  <si>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</si>
  <si>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</si>
  <si>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</si>
  <si>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</si>
  <si>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</si>
  <si>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</si>
  <si>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</si>
  <si>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</si>
  <si>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</si>
  <si>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</si>
  <si>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</si>
  <si>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</si>
  <si>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</si>
  <si>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</si>
  <si>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</si>
  <si>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</si>
  <si>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</si>
  <si>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</si>
  <si>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</si>
  <si>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</si>
  <si>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</si>
  <si>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</si>
  <si>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</si>
  <si>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</si>
  <si>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</si>
  <si>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</si>
  <si>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</si>
  <si>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</si>
  <si>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</si>
  <si>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</si>
  <si>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</si>
  <si>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</si>
  <si>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</si>
  <si>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</si>
  <si>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</si>
  <si>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</si>
  <si>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</si>
  <si>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</si>
  <si>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</si>
  <si>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</si>
  <si>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</si>
  <si>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</si>
  <si>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</si>
  <si>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</si>
  <si>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</si>
  <si>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</si>
  <si>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</si>
  <si>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</si>
  <si>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</si>
  <si>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</si>
  <si>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</si>
  <si>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</si>
  <si>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</si>
  <si>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</si>
  <si>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</si>
  <si>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</si>
  <si>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</si>
  <si>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</si>
  <si>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</si>
  <si>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</si>
  <si>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</si>
  <si>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</si>
  <si>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</si>
  <si>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</si>
  <si>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</si>
  <si>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</si>
  <si>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</si>
  <si>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</si>
  <si>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</si>
  <si>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</si>
  <si>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</si>
  <si>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</si>
  <si>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</si>
  <si>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</si>
  <si>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</si>
  <si>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</si>
  <si>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</si>
  <si>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</si>
  <si>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</si>
  <si>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</si>
  <si>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</si>
  <si>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</si>
  <si>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</si>
  <si>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</si>
  <si>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</si>
  <si>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</si>
  <si>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</si>
  <si>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</si>
  <si>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</si>
  <si>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</si>
  <si>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</si>
  <si>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</si>
  <si>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</si>
  <si>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</si>
  <si>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</si>
  <si>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</si>
  <si>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</si>
  <si>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</si>
  <si>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</si>
  <si>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</si>
  <si>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</si>
  <si>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</si>
  <si>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</si>
  <si>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</si>
  <si>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</si>
  <si>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</si>
  <si>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</si>
  <si>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</si>
  <si>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</si>
  <si>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</si>
  <si>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</si>
  <si>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</si>
  <si>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</si>
  <si>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</si>
  <si>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</si>
  <si>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</si>
  <si>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</si>
  <si>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</si>
  <si>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</si>
  <si>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</si>
  <si>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</si>
  <si>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</si>
  <si>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</si>
  <si>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</si>
  <si>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</si>
  <si>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</si>
  <si>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</si>
  <si>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</si>
  <si>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</si>
  <si>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</si>
  <si>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</si>
  <si>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</si>
  <si>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</si>
  <si>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</si>
  <si>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</si>
  <si>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</si>
  <si>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</si>
  <si>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</si>
  <si>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</si>
  <si>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</si>
  <si>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</si>
  <si>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</si>
  <si>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</si>
  <si>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</si>
  <si>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</si>
  <si>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</si>
  <si>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</si>
  <si>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</si>
  <si>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</si>
  <si>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</si>
  <si>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</si>
  <si>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</si>
  <si>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</si>
  <si>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</si>
  <si>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</si>
  <si>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</si>
  <si>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</si>
  <si>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</si>
  <si>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</si>
  <si>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</si>
  <si>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</si>
  <si>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</si>
  <si>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</si>
  <si>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</si>
  <si>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</si>
  <si>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</si>
  <si>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</si>
  <si>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</si>
  <si>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</si>
  <si>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</si>
  <si>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</si>
  <si>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</si>
  <si>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</si>
  <si>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</si>
  <si>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</si>
  <si>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</si>
  <si>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</si>
  <si>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</si>
  <si>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</si>
  <si>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</si>
  <si>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</si>
  <si>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</si>
  <si>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</si>
  <si>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</si>
  <si>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</si>
  <si>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</si>
  <si>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</si>
  <si>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</si>
  <si>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</si>
  <si>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</si>
  <si>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</si>
  <si>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</si>
  <si>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</si>
  <si>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</si>
  <si>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</si>
  <si>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</si>
  <si>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</si>
  <si>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</si>
  <si>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</si>
  <si>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</si>
  <si>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</si>
  <si>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</si>
  <si>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</si>
  <si>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</si>
  <si>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</si>
  <si>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</si>
  <si>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</si>
  <si>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</si>
  <si>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</si>
  <si>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</si>
  <si>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</si>
  <si>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</si>
  <si>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</si>
  <si>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</si>
  <si>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</si>
  <si>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</si>
  <si>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</si>
  <si>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</si>
  <si>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</si>
  <si>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</si>
  <si>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</si>
  <si>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</si>
  <si>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</si>
  <si>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</si>
  <si>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</si>
  <si>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</si>
  <si>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</si>
  <si>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</si>
  <si>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</si>
  <si>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</si>
  <si>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</si>
  <si>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</si>
  <si>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</si>
  <si>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</si>
  <si>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</si>
  <si>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</si>
  <si>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</si>
  <si>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</si>
  <si>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</si>
  <si>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</si>
  <si>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</si>
  <si>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</si>
  <si>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</si>
  <si>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</si>
  <si>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</si>
  <si>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</si>
  <si>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</si>
  <si>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</si>
  <si>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</si>
  <si>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</si>
  <si>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</si>
  <si>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</si>
  <si>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</si>
  <si>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</si>
  <si>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</si>
  <si>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</si>
  <si>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</si>
  <si>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</si>
  <si>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</si>
  <si>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</si>
  <si>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</si>
  <si>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</si>
  <si>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</si>
  <si>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</si>
  <si>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</si>
  <si>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</si>
  <si>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</si>
  <si>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</si>
  <si>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</si>
  <si>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</si>
  <si>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</si>
  <si>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</si>
  <si>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</si>
  <si>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</si>
  <si>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</si>
  <si>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</si>
  <si>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</si>
  <si>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</si>
  <si>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</si>
  <si>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</si>
  <si>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</si>
  <si>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</si>
  <si>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</si>
  <si>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</si>
  <si>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</si>
  <si>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</si>
  <si>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</si>
  <si>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</si>
  <si>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</si>
  <si>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</si>
  <si>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</si>
  <si>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</si>
  <si>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</si>
  <si>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</si>
  <si>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</si>
  <si>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</si>
  <si>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</si>
  <si>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</si>
  <si>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</si>
  <si>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</si>
  <si>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</si>
  <si>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</si>
  <si>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</si>
  <si>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</si>
  <si>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</si>
  <si>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</si>
  <si>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</si>
  <si>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</si>
  <si>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</si>
  <si>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</si>
  <si>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</si>
  <si>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</si>
  <si>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</si>
  <si>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</si>
  <si>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</si>
  <si>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</si>
  <si>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</si>
  <si>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</si>
  <si>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</si>
  <si>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</si>
  <si>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</si>
  <si>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</si>
  <si>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</si>
  <si>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</si>
  <si>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</si>
  <si>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</si>
  <si>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</si>
  <si>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</si>
  <si>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</si>
  <si>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</si>
  <si>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</si>
  <si>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</si>
  <si>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</si>
  <si>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</si>
  <si>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</si>
  <si>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</si>
  <si>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</si>
  <si>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</si>
  <si>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</si>
  <si>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</si>
  <si>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</si>
  <si>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</si>
  <si>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</si>
  <si>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</si>
  <si>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</si>
  <si>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</si>
  <si>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</si>
  <si>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</si>
  <si>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</si>
  <si>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</si>
  <si>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</si>
  <si>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</si>
  <si>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</si>
  <si>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</si>
  <si>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</si>
  <si>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</si>
  <si>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</si>
  <si>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</si>
  <si>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</si>
  <si>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</si>
  <si>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</si>
  <si>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</si>
  <si>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</si>
  <si>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</si>
  <si>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</si>
  <si>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</si>
  <si>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</si>
  <si>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</si>
  <si>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</si>
  <si>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</si>
  <si>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</si>
  <si>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</si>
  <si>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</si>
  <si>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</si>
  <si>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</si>
  <si>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</si>
  <si>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</si>
  <si>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</si>
  <si>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</si>
  <si>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</si>
  <si>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</si>
  <si>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</si>
  <si>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</si>
  <si>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</si>
  <si>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</si>
  <si>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</si>
  <si>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</si>
  <si>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</si>
  <si>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</si>
  <si>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</si>
  <si>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</si>
  <si>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</si>
  <si>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</si>
  <si>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</si>
  <si>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</si>
  <si>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</si>
  <si>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</si>
  <si>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</si>
  <si>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</si>
  <si>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</si>
  <si>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</si>
  <si>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</si>
  <si>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</si>
  <si>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</si>
  <si>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</si>
  <si>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</si>
  <si>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</si>
  <si>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</si>
  <si>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</si>
  <si>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</si>
  <si>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</si>
  <si>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</si>
  <si>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</si>
  <si>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</si>
  <si>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</si>
  <si>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</si>
  <si>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</si>
  <si>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</si>
  <si>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</si>
  <si>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</si>
  <si>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</si>
  <si>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</si>
  <si>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</si>
  <si>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</si>
  <si>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</si>
  <si>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</si>
  <si>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</si>
  <si>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</si>
  <si>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</si>
  <si>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</si>
  <si>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</si>
  <si>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</si>
  <si>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</si>
  <si>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</si>
  <si>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</si>
  <si>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</si>
  <si>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</si>
  <si>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</si>
  <si>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</si>
  <si>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</si>
  <si>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</si>
  <si>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</si>
  <si>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</si>
  <si>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</si>
  <si>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</si>
  <si>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</si>
  <si>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</si>
  <si>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</si>
  <si>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</si>
  <si>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</si>
  <si>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</si>
  <si>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</si>
  <si>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</si>
  <si>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</si>
  <si>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</si>
  <si>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</si>
  <si>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</si>
  <si>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</si>
  <si>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</si>
  <si>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</si>
  <si>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</si>
  <si>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</si>
  <si>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</si>
  <si>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</si>
  <si>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</si>
  <si>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</si>
  <si>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</si>
  <si>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</si>
  <si>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</si>
  <si>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</si>
  <si>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</si>
  <si>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</si>
  <si>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</si>
  <si>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</si>
  <si>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</si>
  <si>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</si>
  <si>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</si>
  <si>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</si>
  <si>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</si>
  <si>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</si>
  <si>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</si>
  <si>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</si>
  <si>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</si>
  <si>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</si>
  <si>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</si>
  <si>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</si>
  <si>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</si>
  <si>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</si>
  <si>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</si>
  <si>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</si>
  <si>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</si>
  <si>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</si>
  <si>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</si>
  <si>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</si>
  <si>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</si>
  <si>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</si>
  <si>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</si>
  <si>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</si>
  <si>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</si>
  <si>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</si>
  <si>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</si>
  <si>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</si>
  <si>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</si>
  <si>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</si>
  <si>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</si>
  <si>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</si>
  <si>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</si>
  <si>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</si>
  <si>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</si>
  <si>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</si>
  <si>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</si>
  <si>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</si>
  <si>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</si>
  <si>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</si>
  <si>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</si>
  <si>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</si>
  <si>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</si>
  <si>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</si>
  <si>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</si>
  <si>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</si>
  <si>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</si>
  <si>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</si>
  <si>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</si>
  <si>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</si>
  <si>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</si>
  <si>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</si>
  <si>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</si>
  <si>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</si>
  <si>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</si>
  <si>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</si>
  <si>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</si>
  <si>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</si>
  <si>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</si>
  <si>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</si>
  <si>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</si>
  <si>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</si>
  <si>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</si>
  <si>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</si>
  <si>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</si>
  <si>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</si>
  <si>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</si>
  <si>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</si>
  <si>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</si>
  <si>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</si>
  <si>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</si>
  <si>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</si>
  <si>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</si>
  <si>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</si>
  <si>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</si>
  <si>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</si>
  <si>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</si>
  <si>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</si>
  <si>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</si>
  <si>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</si>
  <si>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</si>
  <si>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</si>
  <si>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</si>
  <si>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</si>
  <si>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</si>
  <si>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</si>
  <si>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</si>
  <si>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</si>
  <si>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</si>
  <si>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</si>
  <si>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</si>
  <si>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</si>
  <si>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</si>
  <si>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</si>
  <si>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</si>
  <si>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</si>
  <si>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</si>
  <si>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</si>
  <si>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</si>
  <si>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</si>
  <si>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</si>
  <si>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</si>
  <si>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</si>
  <si>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</si>
  <si>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</si>
  <si>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</si>
  <si>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</si>
  <si>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</si>
  <si>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</si>
  <si>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</si>
  <si>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</si>
  <si>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</si>
  <si>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</si>
  <si>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</si>
  <si>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</si>
  <si>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</si>
  <si>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</si>
  <si>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</si>
  <si>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</si>
  <si>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</si>
  <si>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</si>
  <si>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</si>
  <si>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</si>
  <si>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</si>
  <si>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</si>
  <si>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</si>
  <si>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</si>
  <si>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</si>
  <si>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</si>
  <si>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</si>
  <si>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</si>
  <si>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</si>
  <si>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</si>
  <si>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</si>
  <si>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</si>
  <si>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</si>
  <si>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</si>
  <si>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</si>
  <si>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</si>
  <si>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</si>
  <si>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</si>
  <si>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</si>
  <si>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</si>
  <si>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</si>
  <si>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</si>
  <si>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</si>
  <si>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</si>
  <si>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</si>
  <si>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</si>
  <si>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</si>
  <si>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</si>
  <si>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</si>
  <si>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</si>
  <si>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</si>
  <si>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</si>
  <si>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</si>
  <si>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</si>
  <si>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</si>
  <si>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</si>
  <si>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</si>
  <si>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</si>
  <si>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</si>
  <si>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</si>
  <si>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</si>
  <si>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</si>
  <si>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</si>
  <si>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</si>
  <si>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</si>
  <si>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</si>
  <si>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</si>
  <si>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</si>
  <si>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</si>
  <si>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</si>
  <si>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</si>
  <si>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</si>
  <si>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</si>
  <si>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</si>
  <si>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</si>
  <si>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</si>
  <si>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</si>
  <si>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</si>
  <si>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</si>
  <si>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</si>
  <si>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</si>
  <si>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</si>
  <si>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</si>
  <si>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</si>
  <si>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</si>
  <si>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</si>
  <si>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</si>
  <si>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</si>
  <si>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</si>
  <si>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</si>
  <si>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</si>
  <si>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</si>
  <si>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</si>
  <si>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</si>
  <si>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</si>
  <si>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</si>
  <si>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</si>
  <si>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</si>
  <si>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</si>
  <si>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</si>
  <si>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</si>
  <si>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</si>
  <si>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</si>
  <si>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</si>
  <si>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</si>
  <si>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</si>
  <si>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</si>
  <si>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</si>
  <si>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</si>
  <si>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</si>
  <si>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</si>
  <si>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</si>
  <si>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</si>
  <si>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</si>
  <si>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</si>
  <si>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</si>
  <si>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</si>
  <si>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</si>
  <si>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</si>
  <si>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</si>
  <si>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</si>
  <si>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</si>
  <si>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</si>
  <si>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</si>
  <si>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</si>
  <si>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</si>
  <si>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</si>
  <si>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</si>
  <si>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</si>
  <si>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</si>
  <si>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</si>
  <si>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</si>
  <si>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</si>
  <si>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</si>
  <si>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</si>
  <si>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</si>
  <si>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</si>
  <si>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</si>
  <si>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</si>
  <si>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</si>
  <si>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</si>
  <si>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</si>
  <si>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</si>
  <si>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</si>
  <si>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</si>
  <si>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</si>
  <si>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</si>
  <si>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</si>
  <si>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</si>
  <si>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</si>
  <si>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</si>
  <si>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</si>
  <si>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</si>
  <si>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</si>
  <si>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</si>
  <si>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</si>
  <si>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</si>
  <si>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</si>
  <si>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</si>
  <si>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</si>
  <si>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</si>
  <si>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</si>
  <si>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</si>
  <si>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</si>
  <si>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</si>
  <si>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</si>
  <si>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</si>
  <si>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</si>
  <si>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</si>
  <si>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</si>
  <si>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</si>
  <si>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</si>
  <si>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</si>
  <si>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</si>
  <si>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</si>
  <si>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</si>
  <si>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</si>
  <si>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</si>
  <si>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</si>
  <si>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</si>
  <si>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</si>
  <si>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</si>
  <si>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</si>
  <si>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</si>
  <si>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</si>
  <si>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</si>
  <si>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</si>
  <si>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</si>
  <si>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</si>
  <si>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</si>
  <si>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</si>
  <si>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</si>
  <si>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</si>
  <si>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</si>
  <si>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</si>
  <si>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</si>
  <si>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</si>
  <si>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</si>
  <si>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</si>
  <si>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</si>
  <si>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</si>
  <si>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</si>
  <si>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</si>
  <si>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</si>
  <si>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</si>
  <si>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</si>
  <si>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</si>
  <si>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</si>
  <si>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</si>
  <si>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</si>
  <si>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</si>
  <si>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</si>
  <si>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</si>
  <si>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</si>
  <si>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</si>
  <si>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</si>
  <si>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</si>
  <si>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</si>
  <si>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</si>
  <si>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</si>
  <si>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</si>
  <si>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</si>
  <si>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</si>
  <si>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</si>
  <si>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</si>
  <si>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</si>
  <si>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</si>
  <si>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</si>
  <si>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</si>
  <si>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</si>
  <si>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</si>
  <si>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</si>
  <si>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</si>
  <si>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</si>
  <si>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</si>
  <si>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</si>
  <si>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</si>
  <si>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</si>
  <si>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</si>
  <si>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</si>
  <si>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</si>
  <si>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</si>
  <si>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</si>
  <si>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</si>
  <si>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</si>
  <si>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</si>
  <si>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</si>
  <si>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</si>
  <si>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</si>
  <si>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</si>
  <si>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</si>
  <si>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</si>
  <si>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</si>
  <si>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</si>
  <si>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</si>
  <si>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</si>
  <si>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</si>
  <si>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</si>
  <si>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</si>
  <si>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</si>
  <si>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</si>
  <si>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</si>
  <si>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</si>
  <si>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</si>
  <si>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</si>
  <si>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</si>
  <si>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</si>
  <si>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</si>
  <si>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</si>
  <si>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</si>
  <si>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</si>
  <si>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</si>
  <si>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</si>
  <si>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</si>
  <si>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</si>
  <si>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</si>
  <si>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</si>
  <si>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</si>
  <si>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</si>
  <si>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</si>
  <si>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</si>
  <si>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</si>
  <si>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</si>
  <si>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</si>
  <si>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</si>
  <si>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</si>
  <si>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</si>
  <si>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</si>
  <si>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</si>
  <si>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</si>
  <si>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</si>
  <si>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</si>
  <si>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</si>
  <si>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</si>
  <si>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</si>
  <si>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</si>
  <si>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</si>
  <si>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</si>
  <si>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</si>
  <si>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</si>
  <si>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</si>
  <si>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</si>
  <si>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</si>
  <si>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</si>
  <si>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</si>
  <si>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</si>
  <si>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</si>
  <si>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</si>
  <si>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</si>
  <si>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</si>
  <si>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</si>
  <si>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</si>
  <si>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</si>
  <si>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</si>
  <si>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</si>
  <si>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</si>
  <si>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</si>
  <si>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</si>
  <si>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</si>
  <si>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</si>
  <si>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</si>
  <si>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</si>
  <si>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</si>
  <si>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</si>
  <si>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</si>
  <si>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</si>
  <si>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</si>
  <si>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</si>
  <si>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</si>
  <si>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</si>
  <si>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</si>
  <si>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</si>
  <si>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</si>
  <si>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</si>
  <si>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</si>
  <si>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</si>
  <si>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</si>
  <si>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</si>
  <si>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</si>
  <si>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</si>
  <si>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</si>
  <si>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</si>
  <si>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</si>
  <si>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</si>
  <si>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</si>
  <si>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</si>
  <si>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</si>
  <si>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</si>
  <si>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</si>
  <si>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</si>
  <si>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</si>
  <si>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</si>
  <si>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</si>
  <si>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</si>
  <si>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</si>
  <si>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</si>
  <si>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</si>
  <si>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</si>
  <si>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</si>
  <si>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</si>
  <si>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</si>
  <si>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</si>
  <si>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</si>
  <si>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</si>
  <si>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</si>
  <si>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</si>
  <si>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</si>
  <si>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</si>
  <si>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</si>
  <si>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</si>
  <si>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</si>
  <si>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</si>
  <si>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</si>
  <si>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</si>
  <si>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</si>
  <si>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</si>
  <si>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</si>
  <si>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</si>
  <si>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</si>
  <si>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</si>
  <si>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</si>
  <si>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</si>
  <si>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</si>
  <si>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</si>
  <si>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</si>
  <si>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</si>
  <si>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</si>
  <si>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</si>
  <si>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</si>
  <si>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</si>
  <si>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</si>
  <si>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</si>
  <si>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</si>
  <si>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</si>
  <si>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</si>
  <si>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</si>
  <si>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</si>
  <si>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</si>
  <si>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</si>
  <si>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</si>
  <si>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</si>
  <si>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</si>
  <si>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</si>
  <si>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</si>
  <si>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</si>
  <si>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</si>
  <si>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</si>
  <si>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</si>
  <si>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</si>
  <si>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</si>
  <si>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</si>
  <si>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</si>
  <si>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</si>
  <si>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</si>
  <si>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</si>
  <si>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</si>
  <si>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</si>
  <si>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</si>
  <si>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</si>
  <si>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</si>
  <si>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</si>
  <si>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</si>
  <si>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</si>
  <si>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</si>
  <si>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</si>
  <si>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</si>
  <si>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</si>
  <si>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</si>
  <si>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</si>
  <si>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</si>
  <si>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</si>
  <si>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</si>
  <si>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</si>
  <si>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</si>
  <si>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</si>
  <si>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</si>
  <si>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</si>
  <si>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</si>
  <si>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</si>
  <si>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</si>
  <si>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</si>
  <si>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</si>
  <si>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</si>
  <si>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</si>
  <si>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</si>
  <si>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</si>
  <si>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</si>
  <si>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</si>
  <si>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</si>
  <si>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</si>
  <si>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</si>
  <si>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</si>
  <si>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</si>
  <si>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</si>
  <si>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</si>
  <si>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</si>
  <si>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</si>
  <si>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</si>
  <si>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</si>
  <si>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</si>
  <si>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</si>
  <si>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</si>
  <si>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</si>
  <si>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</si>
  <si>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</si>
  <si>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</si>
  <si>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</si>
  <si>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</si>
  <si>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</si>
  <si>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</si>
  <si>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</si>
  <si>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</si>
  <si>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</si>
  <si>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</si>
  <si>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</si>
  <si>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</si>
  <si>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</si>
  <si>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</si>
  <si>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</si>
  <si>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</si>
  <si>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</si>
  <si>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</si>
  <si>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</si>
  <si>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</si>
  <si>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</si>
  <si>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</si>
  <si>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</si>
  <si>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</si>
  <si>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</si>
  <si>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</si>
  <si>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</si>
  <si>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</si>
  <si>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</si>
  <si>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</si>
  <si>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</si>
  <si>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</si>
  <si>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</si>
  <si>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</si>
  <si>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</si>
  <si>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</si>
  <si>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</si>
  <si>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</si>
  <si>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</si>
  <si>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</si>
  <si>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</si>
  <si>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</si>
  <si>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</si>
  <si>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</si>
  <si>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</si>
  <si>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</si>
  <si>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</si>
  <si>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</si>
  <si>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</si>
  <si>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</si>
  <si>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</si>
  <si>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</si>
  <si>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</si>
  <si>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</si>
  <si>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</si>
  <si>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</si>
  <si>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</si>
  <si>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</si>
  <si>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</si>
  <si>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</si>
  <si>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</si>
  <si>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</si>
  <si>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</si>
  <si>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</si>
  <si>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</si>
  <si>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</si>
  <si>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</si>
  <si>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</si>
  <si>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</si>
  <si>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</si>
  <si>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</si>
  <si>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</si>
  <si>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</si>
  <si>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</si>
  <si>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</si>
  <si>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</si>
  <si>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</si>
  <si>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</si>
  <si>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</si>
  <si>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</si>
  <si>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</si>
  <si>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</si>
  <si>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</si>
  <si>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</si>
  <si>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</si>
  <si>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</si>
  <si>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</si>
  <si>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</si>
  <si>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</si>
  <si>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</si>
  <si>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</si>
  <si>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</si>
  <si>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</si>
  <si>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</si>
  <si>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</si>
  <si>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</si>
  <si>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</si>
  <si>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</si>
  <si>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</si>
  <si>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</si>
  <si>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</si>
  <si>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</si>
  <si>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</si>
  <si>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</si>
  <si>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</si>
  <si>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</si>
  <si>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</si>
  <si>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</si>
  <si>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</si>
  <si>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</si>
  <si>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</si>
  <si>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</si>
  <si>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</si>
  <si>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</si>
  <si>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</si>
  <si>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</si>
  <si>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</si>
  <si>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</si>
  <si>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</si>
  <si>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</si>
  <si>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</si>
  <si>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</si>
  <si>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</si>
  <si>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</si>
  <si>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</si>
  <si>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</si>
  <si>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</si>
  <si>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</si>
  <si>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</si>
  <si>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</si>
  <si>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</si>
  <si>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</si>
  <si>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</si>
  <si>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</si>
  <si>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</si>
  <si>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</si>
  <si>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</si>
  <si>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</si>
  <si>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</si>
  <si>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</si>
  <si>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</si>
  <si>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</si>
  <si>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</si>
  <si>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</si>
  <si>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</si>
  <si>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</si>
  <si>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</si>
  <si>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</si>
  <si>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</si>
  <si>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</si>
  <si>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</si>
  <si>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</si>
  <si>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</si>
  <si>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</si>
  <si>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</si>
  <si>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</si>
  <si>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</si>
  <si>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</si>
  <si>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</si>
  <si>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</si>
  <si>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</si>
  <si>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</si>
  <si>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</si>
  <si>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</si>
  <si>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</si>
  <si>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</si>
  <si>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</si>
  <si>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</si>
  <si>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</si>
  <si>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</si>
  <si>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</si>
  <si>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</si>
  <si>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</si>
  <si>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</si>
  <si>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</si>
  <si>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</si>
  <si>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</si>
  <si>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</si>
  <si>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</si>
  <si>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</si>
  <si>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</si>
  <si>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</si>
  <si>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</si>
  <si>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</si>
  <si>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</si>
  <si>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</si>
  <si>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</si>
  <si>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</si>
  <si>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</si>
  <si>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</si>
  <si>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</si>
  <si>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</si>
  <si>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</si>
  <si>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</si>
  <si>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</si>
  <si>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</si>
  <si>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</si>
  <si>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</si>
  <si>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</si>
  <si>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</si>
  <si>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</si>
  <si>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</si>
  <si>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</si>
  <si>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</si>
  <si>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</si>
  <si>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</si>
  <si>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</si>
  <si>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</si>
  <si>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</si>
  <si>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</si>
  <si>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</si>
  <si>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</si>
  <si>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</si>
  <si>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</si>
  <si>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</si>
  <si>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</si>
  <si>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</si>
  <si>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</si>
  <si>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</si>
  <si>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</si>
  <si>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</si>
  <si>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</si>
  <si>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</si>
  <si>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</si>
  <si>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</si>
  <si>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</si>
  <si>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</si>
  <si>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</si>
  <si>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</si>
  <si>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</si>
  <si>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</si>
  <si>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</si>
  <si>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</si>
  <si>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</si>
  <si>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</si>
  <si>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</si>
  <si>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</si>
  <si>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</si>
  <si>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</si>
  <si>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</si>
  <si>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</si>
  <si>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</si>
  <si>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</si>
  <si>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</si>
  <si>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</si>
  <si>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</si>
  <si>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</si>
  <si>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</si>
  <si>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</si>
  <si>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</si>
  <si>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</si>
  <si>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</si>
  <si>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</si>
  <si>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</si>
  <si>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</si>
  <si>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</si>
  <si>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</si>
  <si>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</si>
  <si>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</si>
  <si>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</si>
  <si>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</si>
  <si>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</si>
  <si>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</si>
  <si>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</si>
  <si>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</si>
  <si>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</si>
  <si>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</si>
  <si>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</si>
  <si>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</si>
  <si>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</si>
  <si>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</si>
  <si>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</si>
  <si>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</si>
  <si>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</si>
  <si>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</si>
  <si>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</si>
  <si>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</si>
  <si>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</si>
  <si>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</si>
  <si>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</si>
  <si>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</si>
  <si>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</si>
  <si>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</si>
  <si>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</si>
  <si>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</si>
  <si>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</si>
  <si>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</si>
  <si>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</si>
  <si>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</si>
  <si>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</si>
  <si>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</si>
  <si>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</si>
  <si>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</si>
  <si>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</si>
  <si>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</si>
  <si>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</si>
  <si>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</si>
  <si>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</si>
  <si>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</si>
  <si>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</si>
  <si>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</si>
  <si>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</si>
  <si>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</si>
  <si>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</si>
  <si>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</si>
  <si>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</si>
  <si>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</si>
  <si>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</si>
  <si>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</si>
  <si>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</si>
  <si>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</si>
  <si>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</si>
  <si>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</si>
  <si>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</si>
  <si>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</si>
  <si>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</si>
  <si>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</si>
  <si>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</si>
  <si>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</si>
  <si>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</si>
  <si>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</si>
  <si>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</si>
  <si>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</si>
  <si>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</si>
  <si>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</si>
  <si>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</si>
  <si>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</si>
  <si>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</si>
  <si>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</si>
  <si>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</si>
  <si>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</si>
  <si>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</si>
  <si>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</si>
  <si>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</si>
  <si>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</si>
  <si>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</si>
  <si>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</si>
  <si>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</si>
  <si>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</si>
  <si>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</si>
  <si>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</si>
  <si>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</si>
  <si>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</si>
  <si>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</si>
  <si>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</si>
  <si>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</si>
  <si>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</si>
  <si>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</si>
  <si>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</si>
  <si>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</si>
  <si>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</si>
  <si>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</si>
  <si>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</si>
  <si>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</si>
  <si>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</si>
  <si>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</si>
  <si>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</si>
  <si>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</si>
  <si>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</si>
  <si>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</si>
  <si>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</si>
  <si>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</si>
  <si>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</si>
  <si>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</si>
  <si>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</si>
  <si>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</si>
  <si>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</si>
  <si>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</si>
  <si>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</si>
  <si>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</si>
  <si>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</si>
  <si>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</si>
  <si>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</si>
  <si>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</si>
  <si>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</si>
  <si>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</si>
  <si>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</si>
  <si>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</si>
  <si>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</si>
  <si>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</si>
  <si>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</si>
  <si>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</si>
  <si>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</si>
  <si>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</si>
  <si>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</si>
  <si>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</si>
  <si>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</si>
  <si>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</si>
  <si>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</si>
  <si>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</si>
  <si>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</si>
  <si>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</si>
  <si>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</si>
  <si>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</si>
  <si>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</si>
  <si>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</si>
  <si>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</si>
  <si>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</si>
  <si>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</si>
  <si>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</si>
  <si>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</si>
  <si>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</si>
  <si>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</si>
  <si>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</si>
  <si>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</si>
  <si>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</si>
  <si>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</si>
  <si>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</si>
  <si>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</si>
  <si>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</si>
  <si>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</si>
  <si>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</si>
  <si>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</si>
  <si>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</si>
  <si>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</si>
  <si>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</si>
  <si>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</si>
  <si>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</si>
  <si>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</si>
  <si>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</si>
  <si>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</si>
  <si>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</si>
  <si>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</si>
  <si>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</si>
  <si>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</si>
  <si>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</si>
  <si>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</si>
  <si>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</si>
  <si>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</si>
  <si>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</si>
  <si>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</si>
  <si>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</si>
  <si>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</si>
  <si>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</si>
  <si>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</si>
  <si>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</si>
  <si>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</si>
  <si>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</si>
  <si>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</si>
  <si>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</si>
  <si>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</si>
  <si>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</si>
  <si>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</si>
  <si>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</si>
  <si>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</si>
  <si>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</si>
  <si>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</si>
  <si>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</si>
  <si>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</si>
  <si>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</si>
  <si>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</si>
  <si>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</si>
  <si>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</si>
  <si>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</si>
  <si>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</si>
  <si>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</si>
  <si>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</si>
  <si>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</si>
  <si>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</si>
  <si>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</si>
  <si>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</si>
  <si>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</si>
  <si>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</si>
  <si>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</si>
  <si>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</si>
  <si>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</si>
  <si>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</si>
  <si>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</si>
  <si>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</si>
  <si>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</si>
  <si>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</si>
  <si>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</si>
  <si>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</si>
  <si>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</si>
  <si>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</si>
  <si>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</si>
  <si>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</si>
  <si>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</si>
  <si>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</si>
  <si>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</si>
  <si>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</si>
  <si>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</si>
  <si>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</si>
  <si>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</si>
  <si>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</si>
  <si>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</si>
  <si>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</si>
  <si>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</si>
  <si>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</si>
  <si>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</si>
  <si>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</si>
  <si>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</si>
  <si>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</si>
  <si>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</si>
  <si>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</si>
  <si>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</si>
  <si>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</si>
  <si>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</si>
  <si>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</si>
  <si>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</si>
  <si>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</si>
  <si>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</si>
  <si>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</si>
  <si>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</si>
  <si>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</si>
  <si>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</si>
  <si>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</si>
  <si>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</si>
  <si>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</si>
  <si>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</si>
  <si>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</si>
  <si>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</si>
  <si>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</si>
  <si>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</si>
  <si>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</si>
  <si>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</si>
  <si>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</si>
  <si>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</si>
  <si>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</si>
  <si>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</si>
  <si>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</si>
  <si>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</si>
  <si>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</si>
  <si>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</si>
  <si>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</si>
  <si>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</si>
  <si>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</si>
  <si>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</si>
  <si>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</si>
  <si>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</si>
  <si>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</si>
  <si>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</si>
  <si>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</si>
  <si>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</si>
  <si>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</si>
  <si>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</si>
  <si>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</si>
  <si>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</si>
  <si>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</si>
  <si>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</si>
  <si>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</si>
  <si>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</si>
  <si>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</si>
  <si>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</si>
  <si>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</si>
  <si>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</si>
  <si>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</si>
  <si>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</si>
  <si>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</si>
  <si>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</si>
  <si>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</si>
  <si>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</si>
  <si>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</si>
  <si>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</si>
  <si>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</si>
  <si>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</si>
  <si>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</si>
  <si>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</si>
  <si>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</si>
  <si>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</si>
  <si>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</si>
  <si>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</si>
  <si>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</si>
  <si>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</si>
  <si>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</si>
  <si>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</si>
  <si>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</si>
  <si>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</si>
  <si>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</si>
  <si>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</si>
  <si>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</si>
  <si>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</si>
  <si>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</si>
  <si>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</si>
  <si>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</si>
  <si>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</si>
  <si>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</si>
  <si>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</si>
  <si>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</si>
  <si>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</si>
  <si>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</si>
  <si>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</si>
  <si>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</si>
  <si>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</si>
  <si>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</si>
  <si>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</si>
  <si>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</si>
  <si>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</si>
  <si>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</si>
  <si>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</si>
  <si>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</si>
  <si>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</si>
  <si>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</si>
  <si>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</si>
  <si>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</si>
  <si>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</si>
  <si>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</si>
  <si>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</si>
  <si>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</si>
  <si>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</si>
  <si>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</si>
  <si>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</si>
  <si>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</si>
  <si>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</si>
  <si>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</si>
  <si>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</si>
  <si>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</si>
  <si>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</si>
  <si>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</si>
  <si>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</si>
  <si>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</si>
  <si>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</si>
  <si>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</si>
  <si>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</si>
  <si>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</si>
  <si>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</si>
  <si>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</si>
  <si>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</si>
  <si>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</si>
  <si>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</si>
  <si>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</si>
  <si>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</si>
  <si>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</si>
  <si>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</si>
  <si>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</si>
  <si>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</si>
  <si>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</si>
  <si>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</si>
  <si>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</si>
  <si>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</si>
  <si>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</si>
  <si>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</si>
  <si>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</si>
  <si>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</si>
  <si>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</si>
  <si>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</si>
  <si>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</si>
  <si>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</si>
  <si>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</si>
  <si>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</si>
  <si>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</si>
  <si>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</si>
  <si>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</si>
  <si>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</si>
  <si>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</si>
  <si>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</si>
  <si>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</si>
  <si>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</si>
  <si>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</si>
  <si>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</si>
  <si>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</si>
  <si>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</si>
  <si>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</si>
  <si>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</si>
  <si>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</si>
  <si>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</si>
  <si>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</si>
  <si>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</si>
  <si>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</si>
  <si>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</si>
  <si>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</si>
  <si>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</si>
  <si>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</si>
  <si>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</si>
  <si>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</si>
  <si>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</si>
  <si>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</si>
  <si>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</si>
  <si>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</si>
  <si>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</si>
  <si>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</si>
  <si>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</si>
  <si>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</si>
  <si>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</si>
  <si>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</si>
  <si>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</si>
  <si>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</si>
  <si>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</si>
  <si>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</si>
  <si>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</si>
  <si>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</si>
  <si>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</si>
  <si>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</si>
  <si>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</si>
  <si>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</si>
  <si>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</si>
  <si>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</si>
  <si>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</si>
  <si>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</si>
  <si>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</si>
  <si>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</si>
  <si>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</si>
  <si>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</si>
  <si>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</si>
  <si>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</si>
  <si>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</si>
  <si>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</si>
  <si>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</si>
  <si>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</si>
  <si>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</si>
  <si>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</si>
  <si>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</si>
  <si>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</si>
  <si>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</si>
  <si>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</si>
  <si>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</si>
  <si>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</si>
  <si>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</si>
  <si>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</si>
  <si>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</si>
  <si>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</si>
  <si>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</si>
  <si>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</si>
  <si>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</si>
  <si>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</si>
  <si>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</si>
  <si>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</si>
  <si>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</si>
  <si>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</si>
  <si>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</si>
  <si>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</si>
  <si>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</si>
  <si>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</si>
  <si>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</si>
  <si>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</si>
  <si>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</si>
  <si>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</si>
  <si>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</si>
  <si>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</si>
  <si>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</si>
  <si>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</si>
  <si>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</si>
  <si>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</si>
  <si>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</si>
  <si>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</si>
  <si>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</si>
  <si>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</si>
  <si>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</si>
  <si>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</si>
  <si>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</si>
  <si>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</si>
  <si>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</si>
  <si>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</si>
  <si>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</si>
  <si>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</si>
  <si>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</si>
  <si>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</si>
  <si>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</si>
  <si>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</si>
  <si>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</si>
  <si>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</si>
  <si>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</si>
  <si>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</si>
  <si>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</si>
  <si>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</si>
  <si>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</si>
  <si>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</si>
  <si>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</si>
  <si>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</si>
  <si>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</si>
  <si>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</si>
  <si>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</si>
  <si>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</si>
  <si>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</si>
  <si>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</si>
  <si>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</si>
  <si>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</si>
  <si>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</si>
  <si>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</si>
  <si>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</si>
  <si>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</si>
  <si>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</si>
  <si>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</si>
  <si>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</si>
  <si>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</si>
  <si>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</si>
  <si>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</si>
  <si>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</si>
  <si>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</si>
  <si>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</si>
  <si>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</si>
  <si>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</si>
  <si>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</si>
  <si>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</si>
  <si>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</si>
  <si>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</si>
  <si>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</si>
  <si>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</si>
  <si>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</si>
  <si>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</si>
  <si>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</si>
  <si>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</si>
  <si>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</si>
  <si>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</si>
  <si>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</si>
  <si>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</si>
  <si>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</si>
  <si>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</si>
  <si>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</si>
  <si>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</si>
  <si>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</si>
  <si>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</si>
  <si>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</si>
  <si>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</si>
  <si>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</si>
  <si>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</si>
  <si>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</si>
  <si>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</si>
  <si>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</si>
  <si>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</si>
  <si>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</si>
  <si>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</si>
  <si>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</si>
  <si>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</si>
  <si>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</si>
  <si>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</si>
  <si>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</si>
  <si>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</si>
  <si>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</si>
  <si>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</si>
  <si>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</si>
  <si>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</si>
  <si>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</si>
  <si>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</si>
  <si>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</si>
  <si>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</si>
  <si>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</si>
  <si>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</si>
  <si>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</si>
  <si>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</si>
  <si>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</si>
  <si>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</si>
  <si>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</si>
  <si>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</si>
  <si>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</si>
  <si>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</si>
  <si>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</si>
  <si>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</si>
  <si>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</si>
  <si>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</si>
  <si>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</si>
  <si>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</si>
  <si>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</si>
  <si>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</si>
  <si>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</si>
  <si>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</si>
  <si>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</si>
  <si>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</si>
  <si>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</si>
  <si>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</si>
  <si>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</si>
  <si>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</si>
  <si>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</si>
  <si>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</si>
  <si>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</si>
  <si>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</si>
  <si>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</si>
  <si>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</si>
  <si>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</si>
  <si>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</si>
  <si>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</si>
  <si>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</si>
  <si>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</si>
  <si>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</si>
  <si>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</si>
  <si>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</si>
  <si>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</si>
  <si>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</si>
  <si>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</si>
  <si>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</si>
  <si>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</si>
  <si>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</si>
  <si>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</si>
  <si>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</si>
  <si>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</si>
  <si>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</si>
  <si>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</si>
  <si>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</si>
  <si>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</si>
  <si>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</si>
  <si>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</si>
  <si>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</si>
  <si>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</si>
  <si>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</si>
  <si>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</si>
  <si>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</si>
  <si>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</si>
  <si>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</si>
  <si>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</si>
  <si>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</si>
  <si>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</si>
  <si>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</si>
  <si>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</si>
  <si>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</si>
  <si>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</si>
  <si>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</si>
  <si>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</si>
  <si>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</si>
  <si>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</si>
  <si>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</si>
  <si>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</si>
  <si>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</si>
  <si>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</si>
  <si>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</si>
  <si>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</si>
  <si>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</si>
  <si>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</si>
  <si>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</si>
  <si>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</si>
  <si>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</si>
  <si>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</si>
  <si>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</si>
  <si>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</si>
  <si>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</si>
  <si>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</si>
  <si>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</si>
  <si>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</si>
  <si>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</si>
  <si>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</si>
  <si>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</si>
  <si>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</si>
  <si>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</si>
  <si>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</si>
  <si>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</si>
  <si>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</si>
  <si>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</si>
  <si>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</si>
  <si>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</si>
  <si>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</si>
  <si>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</si>
  <si>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</si>
  <si>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</si>
  <si>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</si>
  <si>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</si>
  <si>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</si>
  <si>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</si>
  <si>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</si>
  <si>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</si>
  <si>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</si>
  <si>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</si>
  <si>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</si>
  <si>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</si>
  <si>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</si>
  <si>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</si>
  <si>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</si>
  <si>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</si>
  <si>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</si>
  <si>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</si>
  <si>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</si>
  <si>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</si>
  <si>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</si>
  <si>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</si>
  <si>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</si>
  <si>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</si>
  <si>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</si>
  <si>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</si>
  <si>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</si>
  <si>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</si>
  <si>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</si>
  <si>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</si>
  <si>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</si>
  <si>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</si>
  <si>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</si>
  <si>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</si>
  <si>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</si>
  <si>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</si>
  <si>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</si>
  <si>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</si>
  <si>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</si>
  <si>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</si>
  <si>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</si>
  <si>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</si>
  <si>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</si>
  <si>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</si>
  <si>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</si>
  <si>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</si>
  <si>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</si>
  <si>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</si>
  <si>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</si>
  <si>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</si>
  <si>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</si>
  <si>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</si>
  <si>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</si>
  <si>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</si>
  <si>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</si>
  <si>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</si>
  <si>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</si>
  <si>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</si>
  <si>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</si>
  <si>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</si>
  <si>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</si>
  <si>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</si>
  <si>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</si>
  <si>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</si>
  <si>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</si>
  <si>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</si>
  <si>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</si>
  <si>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</si>
  <si>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</si>
  <si>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</si>
  <si>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</si>
  <si>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</si>
  <si>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</si>
  <si>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</si>
  <si>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</si>
  <si>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</si>
  <si>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</si>
  <si>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</si>
  <si>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</si>
  <si>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</si>
  <si>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</si>
  <si>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</si>
  <si>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</si>
  <si>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</si>
  <si>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</si>
  <si>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</si>
  <si>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</si>
  <si>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</si>
  <si>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</si>
  <si>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</si>
  <si>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</si>
  <si>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</si>
  <si>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</si>
  <si>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</si>
  <si>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</si>
  <si>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</si>
  <si>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</si>
  <si>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</si>
  <si>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</si>
  <si>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</si>
  <si>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</si>
  <si>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</si>
  <si>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</si>
  <si>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</si>
  <si>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</si>
  <si>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</si>
  <si>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</si>
  <si>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</si>
  <si>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</si>
  <si>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</si>
  <si>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</si>
  <si>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</si>
  <si>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</si>
  <si>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</si>
  <si>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</si>
  <si>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</si>
  <si>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</si>
  <si>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</si>
  <si>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</si>
  <si>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</si>
  <si>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</si>
  <si>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</si>
  <si>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</si>
  <si>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</si>
  <si>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</si>
  <si>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</si>
  <si>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</si>
  <si>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</si>
  <si>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</si>
  <si>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</si>
  <si>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</si>
  <si>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</si>
  <si>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</si>
  <si>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</si>
  <si>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</si>
  <si>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</si>
  <si>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</si>
  <si>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</si>
  <si>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</si>
  <si>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</si>
  <si>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</si>
  <si>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</si>
  <si>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</si>
  <si>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</si>
  <si>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</si>
  <si>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</si>
  <si>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</si>
  <si>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</si>
  <si>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</si>
  <si>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</si>
  <si>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</si>
  <si>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</si>
  <si>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</si>
  <si>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</si>
  <si>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</si>
  <si>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</si>
  <si>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</si>
  <si>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</si>
  <si>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</si>
  <si>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</si>
  <si>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</si>
  <si>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</si>
  <si>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</si>
  <si>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</si>
  <si>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</si>
  <si>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</si>
  <si>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</si>
  <si>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</si>
  <si>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</si>
  <si>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</si>
  <si>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</si>
  <si>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</si>
  <si>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</si>
  <si>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</si>
  <si>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</si>
  <si>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</si>
  <si>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</si>
  <si>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</si>
  <si>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</si>
  <si>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</si>
  <si>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</si>
  <si>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</si>
  <si>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</si>
  <si>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</si>
  <si>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</si>
  <si>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</si>
  <si>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</si>
  <si>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</si>
  <si>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</si>
  <si>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</si>
  <si>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</si>
  <si>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</si>
  <si>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</si>
  <si>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</si>
  <si>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</si>
  <si>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</si>
  <si>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</si>
  <si>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</si>
  <si>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</si>
  <si>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</si>
  <si>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</si>
  <si>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</si>
  <si>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</si>
  <si>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</si>
  <si>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</si>
  <si>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</si>
  <si>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</si>
  <si>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</si>
  <si>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</si>
  <si>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</si>
  <si>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</si>
  <si>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</si>
  <si>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</si>
  <si>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</si>
  <si>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</si>
  <si>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</si>
  <si>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</si>
  <si>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</si>
  <si>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</si>
  <si>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</si>
  <si>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</si>
  <si>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</si>
  <si>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</si>
  <si>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</si>
  <si>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</si>
  <si>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</si>
  <si>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</si>
  <si>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</si>
  <si>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</si>
  <si>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</si>
  <si>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</si>
  <si>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</si>
  <si>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</si>
  <si>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</si>
  <si>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</si>
  <si>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</si>
  <si>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</si>
  <si>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</si>
  <si>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</si>
  <si>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</si>
  <si>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</si>
  <si>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</si>
  <si>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</si>
  <si>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</si>
  <si>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</si>
  <si>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</si>
  <si>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</si>
  <si>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</si>
  <si>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</si>
  <si>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</si>
  <si>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</si>
  <si>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</si>
  <si>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</si>
  <si>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</si>
  <si>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</si>
  <si>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</si>
  <si>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</si>
  <si>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</si>
  <si>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</si>
  <si>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</si>
  <si>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</si>
  <si>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</si>
  <si>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</si>
  <si>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</si>
  <si>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</si>
  <si>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</si>
  <si>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</si>
  <si>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</si>
  <si>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</si>
  <si>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</si>
  <si>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</si>
  <si>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</si>
  <si>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</si>
  <si>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</si>
  <si>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</si>
  <si>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</si>
  <si>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</si>
  <si>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</si>
  <si>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</si>
  <si>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</si>
  <si>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</si>
  <si>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</si>
  <si>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</si>
  <si>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</si>
  <si>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</si>
  <si>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</si>
  <si>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</si>
  <si>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</si>
  <si>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</si>
  <si>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</si>
  <si>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</si>
  <si>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</si>
  <si>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</si>
  <si>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</si>
  <si>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</si>
  <si>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</si>
  <si>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</si>
  <si>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</si>
  <si>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</si>
  <si>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</si>
  <si>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</si>
  <si>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</si>
  <si>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</si>
  <si>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</si>
  <si>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</si>
  <si>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</si>
  <si>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</si>
  <si>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</si>
  <si>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</si>
  <si>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</si>
  <si>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</si>
  <si>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</si>
  <si>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</si>
  <si>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</si>
  <si>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</si>
  <si>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</si>
  <si>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</si>
  <si>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</si>
  <si>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</si>
  <si>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</si>
  <si>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</si>
  <si>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</si>
  <si>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</si>
  <si>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</si>
  <si>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</si>
  <si>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</si>
  <si>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</si>
  <si>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</si>
  <si>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</si>
  <si>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</si>
  <si>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</si>
  <si>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</si>
  <si>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</si>
  <si>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</si>
  <si>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</si>
  <si>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</si>
  <si>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</si>
  <si>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</si>
  <si>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</si>
  <si>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</si>
  <si>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</si>
  <si>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</si>
  <si>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</si>
  <si>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</si>
  <si>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</si>
  <si>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</si>
  <si>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</si>
  <si>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</si>
  <si>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</si>
  <si>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</si>
  <si>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</si>
  <si>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</si>
  <si>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</si>
  <si>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</si>
  <si>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</si>
  <si>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</si>
  <si>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</si>
  <si>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</si>
  <si>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</si>
  <si>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</si>
  <si>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</si>
  <si>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</si>
  <si>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</si>
  <si>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</si>
  <si>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</si>
  <si>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</si>
  <si>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</si>
  <si>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</si>
  <si>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</si>
  <si>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</si>
  <si>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</si>
  <si>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</si>
  <si>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</si>
  <si>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</si>
  <si>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</si>
  <si>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</si>
  <si>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</si>
  <si>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</si>
  <si>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</si>
  <si>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</si>
  <si>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</si>
  <si>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</si>
  <si>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</si>
  <si>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</si>
  <si>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</si>
  <si>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</si>
  <si>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</si>
  <si>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</si>
  <si>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</si>
  <si>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</si>
  <si>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</si>
  <si>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</si>
  <si>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</si>
  <si>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</si>
  <si>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</si>
  <si>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</si>
  <si>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</si>
  <si>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</si>
  <si>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</si>
  <si>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</si>
  <si>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</si>
  <si>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</si>
  <si>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</si>
  <si>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</si>
  <si>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</si>
  <si>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</si>
  <si>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</si>
  <si>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</si>
  <si>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</si>
  <si>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</si>
  <si>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</si>
  <si>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</si>
  <si>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</si>
  <si>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</si>
  <si>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</si>
  <si>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</si>
  <si>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</si>
  <si>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</si>
  <si>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</si>
  <si>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</si>
  <si>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</si>
  <si>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</si>
  <si>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</si>
  <si>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</si>
  <si>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</si>
  <si>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</si>
  <si>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</si>
  <si>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</si>
  <si>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</si>
  <si>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</si>
  <si>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</si>
  <si>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</si>
  <si>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</si>
  <si>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</si>
  <si>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</si>
  <si>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</si>
  <si>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</si>
  <si>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</si>
  <si>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</si>
  <si>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</si>
  <si>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</si>
  <si>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</si>
  <si>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</si>
  <si>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</si>
  <si>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</si>
  <si>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</si>
  <si>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</si>
  <si>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</si>
  <si>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</si>
  <si>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</si>
  <si>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</si>
  <si>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</si>
  <si>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</si>
  <si>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</si>
  <si>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</si>
  <si>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</si>
  <si>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</si>
  <si>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</si>
  <si>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</si>
  <si>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</si>
  <si>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</si>
  <si>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</si>
  <si>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</si>
  <si>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</si>
  <si>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</si>
  <si>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</si>
  <si>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</si>
  <si>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</si>
  <si>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</si>
  <si>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</si>
  <si>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</si>
  <si>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</si>
  <si>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</si>
  <si>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</si>
  <si>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</si>
  <si>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</si>
  <si>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</si>
  <si>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</si>
  <si>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</si>
  <si>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</si>
  <si>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</si>
  <si>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</si>
  <si>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</si>
  <si>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</si>
  <si>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</si>
  <si>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</si>
  <si>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</si>
  <si>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</si>
  <si>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</si>
  <si>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</si>
  <si>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</si>
  <si>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</si>
  <si>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</si>
  <si>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</si>
  <si>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</si>
  <si>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</si>
  <si>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</si>
  <si>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</si>
  <si>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</si>
  <si>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</si>
  <si>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</si>
  <si>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</si>
  <si>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</si>
  <si>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</si>
  <si>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</si>
  <si>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</si>
  <si>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</si>
  <si>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</si>
  <si>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</si>
  <si>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</si>
  <si>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</si>
  <si>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</si>
  <si>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</si>
  <si>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</si>
  <si>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</si>
  <si>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</si>
  <si>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</si>
  <si>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</si>
  <si>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</si>
  <si>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</si>
  <si>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</si>
  <si>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</si>
  <si>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</si>
  <si>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</si>
  <si>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</si>
  <si>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</si>
  <si>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</si>
  <si>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</si>
  <si>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</si>
  <si>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</si>
  <si>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</si>
  <si>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</si>
  <si>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</si>
  <si>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</si>
  <si>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</si>
  <si>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</si>
  <si>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</si>
  <si>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</si>
  <si>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</si>
  <si>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</si>
  <si>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</si>
  <si>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</si>
  <si>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</si>
  <si>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</si>
  <si>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</si>
  <si>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</si>
  <si>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</si>
  <si>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</si>
  <si>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</si>
  <si>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</si>
  <si>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</si>
  <si>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</si>
  <si>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</si>
  <si>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</si>
  <si>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</si>
  <si>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</si>
  <si>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</si>
  <si>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</si>
  <si>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</si>
  <si>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</si>
  <si>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</si>
  <si>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</si>
  <si>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</si>
  <si>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</si>
  <si>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</si>
  <si>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</si>
  <si>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</si>
  <si>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</si>
  <si>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</si>
  <si>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</si>
  <si>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</si>
  <si>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</si>
  <si>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</si>
  <si>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</si>
  <si>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</si>
  <si>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</si>
  <si>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</si>
  <si>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</si>
  <si>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</si>
  <si>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</si>
  <si>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</si>
  <si>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</si>
  <si>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</si>
  <si>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</si>
  <si>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</si>
  <si>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</si>
  <si>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</si>
  <si>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</si>
  <si>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</si>
  <si>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</si>
  <si>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</si>
  <si>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</si>
  <si>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</si>
  <si>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</si>
  <si>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</si>
  <si>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</si>
  <si>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</si>
  <si>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</si>
  <si>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</si>
  <si>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</si>
  <si>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</si>
  <si>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</si>
  <si>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</si>
  <si>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</si>
  <si>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</si>
  <si>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</si>
  <si>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</si>
  <si>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</si>
  <si>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</si>
  <si>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</si>
  <si>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</si>
  <si>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</si>
  <si>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</si>
  <si>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</si>
  <si>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</si>
  <si>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</si>
  <si>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</si>
  <si>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</si>
  <si>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</si>
  <si>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</si>
  <si>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</si>
  <si>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</si>
  <si>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</si>
  <si>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</si>
  <si>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</si>
  <si>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</si>
  <si>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</si>
  <si>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</si>
  <si>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</si>
  <si>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</si>
  <si>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</si>
  <si>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</si>
  <si>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</si>
  <si>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</si>
  <si>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</si>
  <si>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</si>
  <si>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</si>
  <si>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</si>
  <si>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</si>
  <si>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</si>
  <si>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</si>
  <si>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</si>
  <si>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</si>
  <si>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</si>
  <si>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</si>
  <si>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</si>
  <si>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</si>
  <si>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</si>
  <si>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</si>
  <si>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</si>
  <si>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</si>
  <si>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</si>
  <si>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</si>
  <si>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</si>
  <si>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</si>
  <si>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</si>
  <si>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</si>
  <si>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</si>
  <si>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</si>
  <si>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</si>
  <si>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</si>
  <si>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</si>
  <si>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</si>
  <si>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</si>
  <si>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</si>
  <si>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</si>
  <si>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</si>
  <si>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</si>
  <si>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</si>
  <si>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</si>
  <si>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</si>
  <si>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</si>
  <si>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</si>
  <si>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</si>
  <si>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</si>
  <si>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</si>
  <si>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</si>
  <si>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</si>
  <si>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</si>
  <si>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</si>
  <si>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</si>
  <si>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</si>
  <si>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</si>
  <si>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</si>
  <si>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</si>
  <si>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</si>
  <si>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</si>
  <si>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</si>
  <si>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</si>
  <si>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</si>
  <si>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</si>
  <si>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</si>
  <si>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</si>
  <si>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</si>
  <si>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</si>
  <si>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</si>
  <si>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</si>
  <si>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</si>
  <si>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</si>
  <si>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</si>
  <si>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</si>
  <si>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</si>
  <si>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</si>
  <si>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</si>
  <si>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</si>
  <si>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</si>
  <si>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</si>
  <si>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</si>
  <si>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</si>
  <si>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</si>
  <si>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</si>
  <si>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</si>
  <si>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</si>
  <si>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</si>
  <si>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</si>
  <si>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</si>
  <si>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</si>
  <si>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</si>
  <si>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</si>
  <si>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</si>
  <si>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</si>
  <si>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</si>
  <si>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</si>
  <si>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</si>
  <si>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</si>
  <si>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</si>
  <si>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</si>
  <si>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</si>
  <si>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</si>
  <si>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</si>
  <si>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</si>
  <si>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</si>
  <si>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</si>
  <si>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</si>
  <si>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</si>
  <si>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</si>
  <si>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</si>
  <si>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</si>
  <si>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</si>
  <si>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</si>
  <si>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</si>
  <si>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</si>
  <si>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</si>
  <si>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</si>
  <si>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</si>
  <si>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</si>
  <si>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</si>
  <si>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</si>
  <si>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</si>
  <si>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</si>
  <si>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</si>
  <si>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</si>
  <si>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</si>
  <si>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</si>
  <si>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</si>
  <si>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</si>
  <si>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</si>
  <si>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</si>
  <si>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</si>
  <si>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</si>
  <si>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</si>
  <si>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</si>
  <si>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</si>
  <si>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</si>
  <si>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</si>
  <si>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</si>
  <si>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</si>
  <si>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</si>
  <si>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</si>
  <si>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</si>
  <si>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</si>
  <si>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</si>
  <si>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</si>
  <si>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</si>
  <si>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</si>
  <si>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</si>
  <si>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</si>
  <si>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</si>
  <si>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</si>
  <si>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</si>
  <si>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</si>
  <si>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</si>
  <si>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</si>
  <si>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</si>
  <si>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</si>
  <si>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</si>
  <si>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</si>
  <si>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</si>
  <si>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</si>
  <si>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</si>
  <si>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</si>
  <si>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</si>
  <si>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</si>
  <si>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</si>
  <si>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</si>
  <si>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</si>
  <si>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</si>
  <si>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</si>
  <si>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</si>
  <si>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</si>
  <si>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</si>
  <si>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</si>
  <si>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</si>
  <si>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</si>
  <si>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</si>
  <si>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</si>
  <si>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</si>
  <si>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</si>
  <si>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</si>
  <si>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</si>
  <si>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</si>
  <si>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</si>
  <si>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</si>
  <si>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</si>
  <si>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</si>
  <si>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</si>
  <si>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</si>
  <si>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</si>
  <si>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</si>
  <si>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</si>
  <si>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</si>
  <si>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</si>
  <si>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</si>
  <si>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</si>
  <si>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</si>
  <si>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</si>
  <si>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</si>
  <si>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</si>
  <si>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</si>
  <si>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</si>
  <si>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</si>
  <si>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</si>
  <si>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</si>
  <si>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</si>
  <si>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</si>
  <si>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</si>
  <si>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</si>
  <si>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</si>
  <si>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</si>
  <si>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</si>
  <si>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</si>
  <si>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</si>
  <si>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</si>
  <si>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</si>
  <si>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</si>
  <si>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</si>
  <si>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</si>
  <si>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</si>
  <si>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</si>
  <si>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</si>
  <si>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</si>
  <si>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</si>
  <si>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</si>
  <si>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</si>
  <si>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</si>
  <si>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</si>
  <si>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</si>
  <si>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</si>
  <si>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</si>
  <si>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</si>
  <si>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</si>
  <si>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</si>
  <si>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</si>
  <si>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</si>
  <si>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</si>
  <si>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</si>
  <si>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</si>
  <si>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</si>
  <si>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</si>
  <si>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</si>
  <si>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</si>
  <si>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</si>
  <si>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</si>
  <si>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</si>
  <si>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</si>
  <si>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</si>
  <si>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</si>
  <si>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</si>
  <si>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</si>
  <si>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</si>
  <si>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</si>
  <si>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</si>
  <si>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</si>
  <si>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</si>
  <si>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</si>
  <si>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</si>
  <si>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</si>
  <si>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</si>
  <si>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</si>
  <si>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</si>
  <si>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</si>
  <si>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</si>
  <si>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</si>
  <si>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</si>
  <si>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</si>
  <si>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</si>
  <si>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</si>
  <si>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</si>
  <si>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</si>
  <si>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</si>
  <si>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</si>
  <si>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</si>
  <si>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</si>
  <si>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</si>
  <si>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</si>
  <si>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</si>
  <si>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</si>
  <si>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</si>
  <si>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</si>
  <si>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</si>
  <si>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</si>
  <si>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</si>
  <si>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</si>
  <si>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</si>
  <si>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</si>
  <si>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</si>
  <si>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</si>
  <si>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</si>
  <si>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</si>
  <si>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</si>
  <si>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</si>
  <si>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</si>
  <si>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</si>
  <si>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</si>
  <si>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</si>
  <si>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</si>
  <si>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</si>
  <si>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</si>
  <si>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</si>
  <si>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</si>
  <si>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</si>
  <si>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</si>
  <si>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</si>
  <si>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</si>
  <si>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</si>
  <si>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</si>
  <si>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</si>
  <si>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</si>
  <si>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</si>
  <si>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</si>
  <si>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</si>
  <si>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</si>
  <si>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</si>
  <si>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</si>
  <si>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</si>
  <si>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</si>
  <si>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</si>
  <si>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</si>
  <si>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</si>
  <si>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</si>
  <si>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</si>
  <si>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</si>
  <si>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</si>
  <si>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</si>
  <si>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</si>
  <si>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</si>
  <si>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</si>
  <si>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</si>
  <si>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</si>
  <si>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</si>
  <si>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</si>
  <si>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</si>
  <si>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</si>
  <si>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</si>
  <si>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</si>
  <si>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</si>
  <si>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</si>
  <si>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</si>
  <si>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</si>
  <si>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</si>
  <si>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</si>
  <si>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</si>
  <si>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</si>
  <si>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</si>
  <si>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</si>
  <si>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</si>
  <si>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</si>
  <si>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</si>
  <si>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</si>
  <si>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</si>
  <si>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</si>
  <si>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</si>
  <si>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</si>
  <si>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</si>
  <si>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</si>
  <si>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</si>
  <si>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</si>
  <si>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</si>
  <si>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</si>
  <si>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</si>
  <si>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</si>
  <si>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</si>
  <si>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</si>
  <si>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</si>
  <si>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</si>
  <si>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</si>
  <si>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</si>
  <si>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</si>
  <si>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</si>
  <si>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</si>
  <si>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</si>
  <si>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</si>
  <si>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</si>
  <si>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</si>
  <si>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</si>
  <si>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</si>
  <si>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</si>
  <si>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</si>
  <si>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</si>
  <si>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</si>
  <si>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</si>
  <si>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</si>
  <si>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</si>
  <si>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</si>
  <si>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</si>
  <si>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</si>
  <si>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</si>
  <si>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</si>
  <si>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</si>
  <si>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</si>
  <si>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</si>
  <si>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</si>
  <si>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</si>
  <si>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</si>
  <si>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</si>
  <si>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</si>
  <si>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</si>
  <si>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</si>
  <si>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</si>
  <si>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</si>
  <si>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</si>
  <si>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</si>
  <si>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</si>
  <si>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</si>
  <si>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</si>
  <si>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</si>
  <si>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</si>
  <si>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</si>
  <si>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</si>
  <si>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</si>
  <si>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</si>
  <si>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</si>
  <si>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</si>
  <si>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</si>
  <si>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</si>
  <si>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</si>
  <si>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</si>
  <si>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</si>
  <si>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</si>
  <si>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</si>
  <si>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</si>
  <si>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</si>
  <si>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</si>
  <si>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</si>
  <si>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</si>
  <si>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</si>
  <si>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</si>
  <si>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</si>
  <si>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</si>
  <si>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</si>
  <si>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</si>
  <si>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</si>
  <si>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</si>
  <si>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</si>
  <si>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</si>
  <si>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</si>
  <si>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</si>
  <si>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</si>
  <si>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</si>
  <si>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</si>
  <si>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</si>
  <si>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</si>
  <si>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</si>
  <si>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</si>
  <si>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</si>
  <si>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</si>
  <si>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</si>
  <si>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</si>
  <si>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</si>
  <si>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</si>
  <si>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</si>
  <si>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</si>
  <si>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</si>
  <si>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</si>
  <si>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</si>
  <si>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</si>
  <si>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</si>
  <si>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</si>
  <si>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</si>
  <si>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</si>
  <si>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</si>
  <si>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</si>
  <si>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</si>
  <si>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</si>
  <si>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</si>
  <si>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</si>
  <si>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</si>
  <si>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</si>
  <si>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</si>
  <si>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</si>
  <si>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</si>
  <si>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</si>
  <si>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</si>
  <si>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</si>
  <si>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</si>
  <si>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</si>
  <si>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</si>
  <si>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</si>
  <si>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</si>
  <si>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</si>
  <si>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</si>
  <si>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</si>
  <si>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</si>
  <si>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</si>
  <si>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</si>
  <si>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</si>
  <si>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</si>
  <si>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</si>
  <si>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</si>
  <si>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</si>
  <si>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</si>
  <si>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</si>
  <si>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</si>
  <si>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</si>
  <si>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</si>
  <si>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</si>
  <si>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</si>
  <si>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</si>
  <si>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</si>
  <si>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</si>
  <si>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</si>
  <si>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</si>
  <si>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</si>
  <si>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</si>
  <si>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</si>
  <si>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</si>
  <si>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</si>
  <si>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</si>
  <si>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</si>
  <si>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</si>
  <si>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</si>
  <si>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</si>
  <si>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</si>
  <si>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</si>
  <si>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</si>
  <si>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</si>
  <si>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</si>
  <si>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</si>
  <si>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</si>
  <si>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</si>
  <si>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</si>
  <si>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</si>
  <si>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</si>
  <si>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</si>
  <si>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</si>
  <si>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</si>
  <si>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</si>
  <si>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</si>
  <si>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</si>
  <si>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</si>
  <si>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</si>
  <si>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</si>
  <si>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</si>
  <si>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</si>
  <si>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</si>
  <si>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</si>
  <si>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</si>
  <si>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</si>
  <si>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</si>
  <si>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</si>
  <si>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</si>
  <si>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</si>
  <si>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</si>
  <si>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</si>
  <si>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</si>
  <si>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</si>
  <si>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</si>
  <si>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</si>
  <si>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</si>
  <si>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</si>
  <si>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</si>
  <si>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</si>
  <si>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</si>
  <si>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</si>
  <si>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</si>
  <si>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</si>
  <si>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</si>
  <si>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</si>
  <si>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</si>
  <si>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</si>
  <si>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</si>
  <si>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</si>
  <si>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</si>
  <si>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</si>
  <si>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</si>
  <si>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</si>
  <si>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</si>
  <si>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</si>
  <si>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</si>
  <si>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</si>
  <si>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</si>
  <si>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</si>
  <si>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</si>
  <si>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</si>
  <si>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</si>
  <si>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</si>
  <si>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</si>
  <si>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</si>
  <si>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</si>
  <si>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</si>
  <si>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</si>
  <si>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</si>
  <si>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</si>
  <si>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</si>
  <si>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</si>
  <si>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</si>
  <si>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</si>
  <si>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</si>
  <si>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</si>
  <si>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</si>
  <si>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</si>
  <si>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</si>
  <si>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</si>
  <si>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</si>
  <si>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</si>
  <si>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</si>
  <si>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</si>
  <si>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</si>
  <si>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</si>
  <si>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</si>
  <si>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</si>
  <si>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</si>
  <si>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</si>
  <si>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</si>
  <si>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</si>
  <si>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</si>
  <si>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</si>
  <si>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</si>
  <si>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</si>
  <si>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</si>
  <si>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</si>
  <si>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</si>
  <si>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</si>
  <si>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</si>
  <si>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</si>
  <si>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</si>
  <si>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</si>
  <si>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</si>
  <si>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</si>
  <si>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</si>
  <si>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</si>
  <si>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</si>
  <si>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</si>
  <si>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</si>
  <si>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</si>
  <si>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</si>
  <si>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</si>
  <si>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</si>
  <si>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</si>
  <si>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</si>
  <si>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</si>
  <si>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</si>
  <si>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</si>
  <si>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</si>
  <si>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</si>
  <si>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</si>
  <si>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</si>
  <si>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</si>
  <si>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</si>
  <si>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</si>
  <si>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</si>
  <si>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</si>
  <si>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</si>
  <si>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</si>
  <si>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</si>
  <si>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</si>
  <si>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</si>
  <si>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</si>
  <si>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</si>
  <si>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</si>
  <si>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</si>
  <si>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</si>
  <si>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</si>
  <si>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</si>
  <si>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</si>
  <si>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</si>
  <si>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</si>
  <si>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</si>
  <si>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</si>
  <si>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</si>
  <si>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</si>
  <si>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</si>
  <si>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</si>
  <si>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</si>
  <si>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</si>
  <si>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</si>
  <si>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</si>
  <si>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</si>
  <si>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</si>
  <si>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</si>
  <si>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</si>
  <si>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</si>
  <si>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</si>
  <si>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</si>
  <si>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</si>
  <si>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</si>
  <si>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</si>
  <si>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</si>
  <si>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</si>
  <si>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</si>
  <si>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</si>
  <si>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</si>
  <si>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</si>
  <si>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</si>
  <si>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</si>
  <si>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</si>
  <si>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</si>
  <si>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</si>
  <si>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</si>
  <si>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</si>
  <si>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</si>
  <si>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</si>
  <si>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</si>
  <si>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</si>
  <si>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</si>
  <si>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</si>
  <si>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</si>
  <si>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</si>
  <si>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</si>
  <si>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</si>
  <si>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</si>
  <si>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</si>
  <si>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</si>
  <si>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</si>
  <si>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</si>
  <si>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</si>
  <si>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</si>
  <si>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</si>
  <si>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</si>
  <si>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</si>
  <si>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</si>
  <si>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</si>
  <si>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</si>
  <si>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</si>
  <si>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</si>
  <si>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</si>
  <si>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</si>
  <si>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</si>
  <si>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</si>
  <si>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</si>
  <si>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</si>
  <si>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</si>
  <si>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</si>
  <si>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</si>
  <si>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</si>
  <si>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</si>
  <si>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</si>
  <si>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</si>
  <si>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</si>
  <si>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</si>
  <si>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</si>
  <si>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</si>
  <si>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</si>
  <si>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</si>
  <si>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</si>
  <si>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</si>
  <si>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</si>
  <si>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</si>
  <si>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</si>
  <si>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</si>
  <si>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</si>
  <si>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</si>
  <si>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</si>
  <si>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</si>
  <si>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</si>
  <si>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</si>
  <si>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</si>
  <si>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</si>
  <si>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</si>
  <si>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</si>
  <si>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</si>
  <si>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</si>
  <si>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</si>
  <si>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</si>
  <si>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</si>
  <si>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</si>
  <si>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</si>
  <si>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</si>
  <si>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</si>
  <si>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</si>
  <si>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</si>
  <si>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</si>
  <si>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</si>
  <si>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</si>
  <si>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</si>
  <si>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</si>
  <si>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</si>
  <si>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</si>
  <si>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</si>
  <si>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</si>
  <si>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</si>
  <si>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</si>
  <si>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</si>
  <si>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</si>
  <si>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</si>
  <si>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</si>
  <si>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</si>
  <si>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</si>
  <si>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</si>
  <si>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</si>
  <si>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</si>
  <si>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</si>
  <si>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</si>
  <si>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</si>
  <si>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</si>
  <si>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</si>
  <si>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</si>
  <si>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</si>
  <si>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</si>
  <si>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</si>
  <si>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</si>
  <si>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</si>
  <si>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</si>
  <si>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</si>
  <si>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</si>
  <si>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</si>
  <si>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</si>
  <si>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</si>
  <si>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</si>
  <si>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</si>
  <si>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</si>
  <si>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</si>
  <si>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</si>
  <si>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</si>
  <si>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</si>
  <si>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</si>
  <si>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</si>
  <si>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</si>
  <si>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</si>
  <si>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</si>
  <si>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</si>
  <si>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</si>
  <si>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</si>
  <si>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</si>
  <si>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</si>
  <si>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</si>
  <si>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</si>
  <si>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</si>
  <si>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</si>
  <si>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</si>
  <si>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</si>
  <si>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</si>
  <si>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</si>
  <si>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</si>
  <si>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</si>
  <si>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</si>
  <si>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</si>
  <si>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</si>
  <si>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</si>
  <si>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</si>
  <si>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</si>
  <si>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</si>
  <si>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</si>
  <si>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</si>
  <si>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</si>
  <si>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</si>
  <si>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</si>
  <si>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</si>
  <si>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</si>
  <si>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</si>
  <si>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</si>
  <si>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</si>
  <si>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</si>
  <si>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</si>
  <si>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</si>
  <si>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</si>
  <si>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</si>
  <si>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</si>
  <si>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</si>
  <si>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</si>
  <si>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</si>
  <si>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</si>
  <si>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</si>
  <si>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</si>
  <si>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</si>
  <si>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</si>
  <si>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</si>
  <si>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</si>
  <si>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</si>
  <si>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</si>
  <si>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</si>
  <si>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</si>
  <si>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</si>
  <si>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</si>
  <si>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</si>
  <si>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</si>
  <si>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</si>
  <si>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</si>
  <si>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</si>
  <si>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</si>
  <si>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</si>
  <si>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</si>
  <si>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</si>
  <si>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</si>
  <si>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</si>
  <si>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</si>
  <si>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</si>
  <si>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</si>
  <si>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</si>
  <si>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</si>
  <si>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</si>
  <si>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</si>
  <si>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</si>
  <si>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</si>
  <si>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</si>
  <si>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</si>
  <si>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</si>
  <si>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</si>
  <si>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</si>
  <si>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</si>
  <si>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</si>
  <si>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</si>
  <si>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</si>
  <si>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</si>
  <si>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</si>
  <si>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</si>
  <si>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</si>
  <si>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</si>
  <si>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</si>
  <si>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</si>
  <si>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</si>
  <si>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</si>
  <si>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</si>
  <si>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</si>
  <si>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</si>
  <si>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</si>
  <si>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</si>
  <si>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</si>
  <si>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</si>
  <si>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</si>
  <si>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</si>
  <si>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</si>
  <si>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</si>
  <si>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</si>
  <si>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</si>
  <si>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</si>
  <si>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</si>
  <si>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</si>
  <si>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</si>
  <si>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</si>
  <si>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</si>
  <si>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</si>
  <si>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</si>
  <si>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</si>
  <si>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</si>
  <si>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</si>
  <si>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</si>
  <si>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</si>
  <si>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</si>
  <si>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</si>
  <si>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</si>
  <si>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</si>
  <si>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</si>
  <si>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</si>
  <si>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</si>
  <si>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</si>
  <si>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</si>
  <si>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</si>
  <si>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</si>
  <si>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</si>
  <si>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</si>
  <si>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</si>
  <si>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</si>
  <si>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</si>
  <si>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</si>
  <si>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</si>
  <si>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</si>
  <si>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</si>
  <si>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</si>
  <si>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</si>
  <si>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</si>
  <si>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</si>
  <si>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</si>
  <si>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</si>
  <si>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</si>
  <si>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</si>
  <si>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</si>
  <si>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</si>
  <si>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</si>
  <si>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</si>
  <si>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</si>
  <si>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</si>
  <si>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</si>
  <si>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</si>
  <si>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</si>
  <si>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</si>
  <si>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</si>
  <si>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</si>
  <si>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</si>
  <si>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</si>
  <si>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</si>
  <si>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</si>
  <si>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</si>
  <si>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</si>
  <si>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</si>
  <si>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</si>
  <si>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</si>
  <si>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</si>
  <si>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</si>
  <si>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</si>
  <si>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</si>
  <si>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</si>
  <si>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</si>
  <si>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</si>
  <si>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</si>
  <si>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</si>
  <si>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</si>
  <si>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</si>
  <si>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</si>
  <si>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</si>
  <si>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</si>
  <si>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</si>
  <si>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</si>
  <si>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</si>
  <si>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</si>
  <si>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</si>
  <si>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</si>
  <si>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</si>
  <si>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</si>
  <si>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</si>
  <si>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</si>
  <si>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</si>
  <si>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</si>
  <si>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</si>
  <si>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</si>
  <si>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</si>
  <si>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</si>
  <si>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</si>
  <si>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</si>
  <si>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</si>
  <si>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</si>
  <si>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</si>
  <si>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</si>
  <si>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</si>
  <si>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</si>
  <si>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</si>
  <si>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</si>
  <si>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</si>
  <si>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</si>
  <si>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</si>
  <si>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</si>
  <si>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</si>
  <si>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</si>
  <si>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</si>
  <si>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</si>
  <si>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</si>
  <si>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</si>
  <si>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</si>
  <si>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</si>
  <si>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</si>
  <si>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</si>
  <si>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</si>
  <si>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</si>
  <si>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</si>
  <si>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</si>
  <si>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</si>
  <si>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</si>
  <si>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</si>
  <si>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</si>
  <si>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</si>
  <si>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</si>
  <si>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</si>
  <si>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</si>
  <si>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</si>
  <si>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</si>
  <si>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</si>
  <si>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</si>
  <si>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</si>
  <si>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</si>
  <si>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</si>
  <si>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</si>
  <si>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</si>
  <si>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</si>
  <si>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</si>
  <si>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</si>
  <si>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</si>
  <si>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</si>
  <si>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</si>
  <si>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</si>
  <si>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</si>
  <si>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</si>
  <si>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</si>
  <si>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</si>
  <si>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</si>
  <si>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</si>
  <si>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</si>
  <si>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</si>
  <si>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</si>
  <si>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</si>
  <si>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</si>
  <si>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</si>
  <si>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</si>
  <si>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</si>
  <si>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</si>
  <si>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</si>
  <si>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</si>
  <si>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</si>
  <si>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</si>
  <si>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</si>
  <si>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</si>
  <si>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</si>
  <si>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</si>
  <si>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</si>
  <si>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</si>
  <si>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</si>
  <si>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</si>
  <si>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</si>
  <si>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</si>
  <si>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</si>
  <si>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</si>
  <si>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</si>
  <si>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</si>
  <si>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</si>
  <si>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</si>
  <si>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</si>
  <si>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</si>
  <si>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</si>
  <si>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</si>
  <si>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</si>
  <si>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</si>
  <si>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</si>
  <si>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</si>
  <si>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</si>
  <si>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</si>
  <si>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</si>
  <si>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</si>
  <si>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</si>
  <si>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</si>
  <si>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</si>
  <si>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</si>
  <si>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</si>
  <si>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</si>
  <si>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</si>
  <si>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</si>
  <si>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</si>
  <si>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</si>
  <si>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</si>
  <si>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</si>
  <si>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</si>
  <si>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</si>
  <si>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</si>
  <si>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</si>
  <si>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</si>
  <si>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</si>
  <si>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</si>
  <si>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</si>
  <si>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</si>
  <si>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</si>
  <si>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</si>
  <si>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</si>
  <si>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</si>
  <si>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</si>
  <si>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</si>
  <si>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</si>
  <si>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</si>
  <si>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</si>
  <si>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</si>
  <si>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</si>
  <si>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</si>
  <si>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</si>
  <si>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</si>
  <si>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</si>
  <si>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</si>
  <si>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</si>
  <si>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</si>
  <si>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</si>
  <si>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</si>
  <si>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</si>
  <si>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</si>
  <si>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</si>
  <si>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</si>
  <si>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</si>
  <si>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</si>
  <si>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</si>
  <si>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</si>
  <si>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</si>
  <si>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</si>
  <si>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</si>
  <si>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</si>
  <si>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</si>
  <si>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</si>
  <si>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</si>
  <si>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</si>
  <si>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</si>
  <si>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</si>
  <si>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</si>
  <si>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</si>
  <si>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</si>
  <si>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</si>
  <si>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</si>
  <si>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</si>
  <si>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</si>
  <si>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</si>
  <si>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</si>
  <si>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</si>
  <si>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</si>
  <si>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</si>
  <si>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</si>
  <si>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</si>
  <si>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</si>
  <si>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</si>
  <si>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</si>
  <si>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</si>
  <si>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</si>
  <si>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</si>
  <si>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</si>
  <si>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</si>
  <si>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</si>
  <si>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</si>
  <si>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</si>
  <si>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</si>
  <si>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</si>
  <si>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</si>
  <si>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</si>
  <si>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</si>
  <si>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</si>
  <si>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</si>
  <si>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</si>
  <si>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</si>
  <si>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</si>
  <si>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</si>
  <si>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</si>
  <si>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</si>
  <si>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</si>
  <si>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</si>
  <si>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</si>
  <si>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</si>
  <si>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</si>
  <si>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</si>
  <si>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</si>
  <si>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</si>
  <si>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</si>
  <si>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</si>
  <si>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</si>
  <si>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</si>
  <si>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</si>
  <si>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</si>
  <si>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</si>
  <si>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</si>
  <si>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</si>
  <si>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</si>
  <si>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</si>
  <si>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</si>
  <si>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</si>
  <si>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</si>
  <si>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</si>
  <si>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</si>
  <si>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</si>
  <si>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</si>
  <si>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</si>
  <si>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</si>
  <si>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</si>
  <si>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</si>
  <si>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</si>
  <si>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</si>
  <si>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</si>
  <si>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</si>
  <si>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</si>
  <si>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</si>
  <si>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</si>
  <si>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</si>
  <si>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</si>
  <si>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</si>
  <si>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</si>
  <si>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</si>
  <si>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</si>
  <si>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</si>
  <si>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</si>
  <si>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</si>
  <si>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</si>
  <si>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</si>
  <si>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</si>
  <si>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</si>
  <si>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</si>
  <si>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</si>
  <si>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</si>
  <si>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</si>
  <si>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</si>
  <si>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</si>
  <si>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</si>
  <si>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</si>
  <si>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</si>
  <si>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</si>
  <si>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</si>
  <si>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</si>
  <si>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</si>
  <si>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</si>
  <si>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</si>
  <si>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</si>
  <si>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</si>
  <si>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</si>
  <si>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</si>
  <si>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</si>
  <si>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</si>
  <si>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</si>
  <si>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</si>
  <si>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</si>
  <si>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</si>
  <si>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</si>
  <si>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</si>
  <si>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</si>
  <si>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</si>
  <si>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</si>
  <si>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</si>
  <si>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</si>
  <si>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</si>
  <si>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</si>
  <si>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</si>
  <si>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</si>
  <si>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</si>
  <si>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</si>
  <si>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</si>
  <si>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</si>
  <si>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</si>
  <si>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</si>
  <si>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</si>
  <si>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</si>
  <si>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</si>
  <si>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</si>
  <si>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</si>
  <si>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</si>
  <si>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</si>
  <si>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</si>
  <si>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</si>
  <si>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</si>
  <si>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</si>
  <si>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</si>
  <si>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</si>
  <si>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</si>
  <si>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</si>
  <si>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</si>
  <si>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</si>
  <si>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</si>
  <si>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</si>
  <si>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</si>
  <si>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</si>
  <si>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</si>
  <si>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</si>
  <si>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</si>
  <si>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</si>
  <si>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</si>
  <si>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</si>
  <si>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</si>
  <si>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</si>
  <si>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</si>
  <si>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</si>
  <si>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</si>
  <si>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</si>
  <si>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</si>
  <si>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</si>
  <si>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</si>
  <si>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</si>
  <si>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</si>
  <si>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</si>
  <si>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</si>
  <si>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</si>
  <si>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</si>
  <si>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</si>
  <si>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</si>
  <si>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</si>
  <si>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</si>
  <si>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</si>
  <si>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</si>
  <si>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</si>
  <si>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</si>
  <si>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</si>
  <si>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</si>
  <si>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</si>
  <si>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</si>
  <si>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</si>
  <si>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</si>
  <si>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</si>
  <si>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</si>
  <si>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</si>
  <si>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</si>
  <si>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</si>
  <si>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</si>
  <si>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</si>
  <si>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</si>
  <si>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</si>
  <si>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</si>
  <si>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</si>
  <si>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</si>
  <si>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</si>
  <si>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</si>
  <si>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</si>
  <si>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</si>
  <si>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</si>
  <si>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</si>
  <si>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</si>
  <si>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</si>
  <si>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</si>
  <si>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</si>
  <si>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</si>
  <si>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</si>
  <si>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</si>
  <si>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</si>
  <si>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</si>
  <si>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</si>
  <si>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</si>
  <si>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</si>
  <si>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</si>
  <si>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</si>
  <si>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</si>
  <si>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</si>
  <si>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</si>
  <si>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</si>
  <si>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</si>
  <si>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</si>
  <si>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</si>
  <si>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</si>
  <si>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</si>
  <si>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</si>
  <si>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</si>
  <si>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</si>
  <si>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</si>
  <si>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</si>
  <si>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</si>
  <si>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</si>
  <si>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</si>
  <si>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</si>
  <si>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</si>
  <si>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</si>
  <si>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</si>
  <si>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</si>
  <si>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</si>
  <si>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</si>
  <si>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</si>
  <si>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</si>
  <si>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</si>
  <si>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</si>
  <si>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</si>
  <si>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</si>
  <si>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</si>
  <si>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</si>
  <si>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</si>
  <si>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</si>
  <si>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</si>
  <si>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</si>
  <si>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</si>
  <si>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</si>
  <si>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</si>
  <si>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</si>
  <si>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</si>
  <si>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</si>
  <si>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</si>
  <si>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</si>
  <si>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</si>
  <si>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</si>
  <si>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</si>
  <si>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</si>
  <si>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</si>
  <si>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</si>
  <si>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</si>
  <si>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</si>
  <si>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</si>
  <si>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</si>
  <si>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</si>
  <si>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</si>
  <si>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</si>
  <si>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</si>
  <si>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</si>
  <si>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</si>
  <si>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</si>
  <si>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</si>
  <si>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</si>
  <si>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</si>
  <si>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</si>
  <si>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</si>
  <si>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</si>
  <si>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</si>
  <si>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</si>
  <si>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</si>
  <si>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</si>
  <si>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</si>
  <si>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</si>
  <si>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</si>
  <si>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</si>
  <si>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</si>
  <si>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</si>
  <si>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</si>
  <si>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</si>
  <si>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</si>
  <si>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</si>
  <si>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</si>
  <si>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</si>
  <si>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</si>
  <si>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</si>
  <si>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</si>
  <si>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</si>
  <si>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</si>
  <si>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</si>
  <si>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</si>
  <si>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</si>
  <si>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</si>
  <si>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</si>
  <si>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</si>
  <si>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</si>
  <si>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</si>
  <si>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</si>
  <si>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</si>
  <si>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</si>
  <si>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</si>
  <si>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</si>
  <si>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</si>
  <si>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</si>
  <si>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</si>
  <si>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</si>
  <si>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</si>
  <si>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</si>
  <si>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</si>
  <si>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</si>
  <si>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</si>
  <si>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</si>
  <si>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</si>
  <si>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</si>
  <si>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</si>
  <si>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</si>
  <si>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</si>
  <si>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</si>
  <si>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</si>
  <si>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</si>
  <si>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</si>
  <si>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</si>
  <si>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</si>
  <si>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</si>
  <si>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</si>
  <si>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</si>
  <si>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</si>
  <si>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</si>
  <si>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</si>
  <si>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</si>
  <si>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</si>
  <si>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</si>
  <si>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</si>
  <si>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</si>
  <si>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</si>
  <si>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</si>
  <si>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</si>
  <si>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</si>
  <si>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</si>
  <si>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</si>
  <si>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</si>
  <si>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</si>
  <si>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</si>
  <si>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</si>
  <si>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</si>
  <si>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</si>
  <si>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</si>
  <si>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</si>
  <si>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</si>
  <si>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</si>
  <si>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</si>
  <si>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</si>
  <si>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</si>
  <si>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</si>
  <si>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</si>
  <si>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</si>
  <si>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</si>
  <si>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</si>
  <si>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</si>
  <si>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</si>
  <si>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</si>
  <si>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</si>
  <si>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</si>
  <si>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</si>
  <si>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</si>
  <si>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</si>
  <si>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</si>
  <si>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</si>
  <si>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</si>
  <si>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</si>
  <si>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</si>
  <si>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</si>
  <si>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</si>
  <si>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</si>
  <si>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</si>
  <si>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</si>
  <si>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</si>
  <si>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</si>
  <si>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</si>
  <si>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</si>
  <si>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</si>
  <si>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</si>
  <si>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</si>
  <si>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</si>
  <si>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</si>
  <si>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</si>
  <si>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</si>
  <si>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</si>
  <si>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</si>
  <si>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</si>
  <si>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</si>
  <si>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</si>
  <si>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</si>
  <si>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</si>
  <si>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</si>
  <si>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</si>
  <si>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</si>
  <si>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</si>
  <si>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</si>
  <si>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</si>
  <si>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</si>
  <si>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</si>
  <si>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</si>
  <si>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</si>
  <si>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</si>
  <si>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</si>
  <si>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</si>
  <si>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</si>
  <si>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</si>
  <si>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</si>
  <si>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</si>
  <si>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</si>
  <si>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</si>
  <si>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</si>
  <si>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</si>
  <si>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</si>
  <si>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</si>
  <si>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</si>
  <si>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</si>
  <si>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</si>
  <si>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</si>
  <si>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</si>
  <si>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</si>
  <si>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</si>
  <si>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</si>
  <si>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</si>
  <si>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</si>
  <si>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</si>
  <si>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</si>
  <si>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</si>
  <si>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</si>
  <si>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</si>
  <si>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</si>
  <si>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</si>
  <si>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</si>
  <si>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</si>
  <si>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</si>
  <si>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</si>
  <si>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</si>
  <si>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</si>
  <si>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</si>
  <si>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</si>
  <si>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</si>
  <si>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</si>
  <si>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</si>
  <si>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</si>
  <si>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</si>
  <si>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</si>
  <si>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</si>
  <si>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</si>
  <si>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</si>
  <si>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</si>
  <si>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</si>
  <si>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</si>
  <si>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</si>
  <si>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</si>
  <si>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</si>
  <si>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</si>
  <si>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</si>
  <si>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</si>
  <si>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</si>
  <si>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</si>
  <si>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</si>
  <si>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</si>
  <si>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</si>
  <si>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</si>
  <si>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</si>
  <si>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</si>
  <si>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</si>
  <si>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</si>
  <si>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</si>
  <si>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</si>
  <si>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</si>
  <si>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</si>
  <si>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</si>
  <si>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</si>
  <si>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</si>
  <si>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</si>
  <si>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</si>
  <si>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</si>
  <si>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</si>
  <si>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</si>
  <si>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</si>
  <si>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</si>
  <si>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</si>
  <si>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</si>
  <si>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</si>
  <si>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</si>
  <si>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</si>
  <si>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</si>
  <si>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</si>
  <si>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</si>
  <si>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</si>
  <si>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</si>
  <si>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</si>
  <si>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</si>
  <si>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</si>
  <si>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</si>
  <si>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</si>
  <si>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</si>
  <si>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</si>
  <si>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</si>
  <si>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</si>
  <si>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</si>
  <si>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</si>
  <si>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</si>
  <si>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</si>
  <si>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</si>
  <si>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</si>
  <si>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</si>
  <si>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</si>
  <si>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</si>
  <si>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</si>
  <si>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</si>
  <si>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</si>
  <si>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</si>
  <si>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</si>
  <si>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</si>
  <si>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</si>
  <si>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</si>
  <si>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</si>
  <si>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</si>
  <si>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</si>
  <si>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</si>
  <si>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</si>
  <si>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</si>
  <si>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</si>
  <si>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</si>
  <si>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</si>
  <si>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</si>
  <si>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</si>
  <si>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</si>
  <si>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</si>
  <si>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</si>
  <si>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</si>
  <si>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</si>
  <si>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</si>
  <si>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</si>
  <si>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</si>
  <si>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</si>
  <si>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</si>
  <si>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</si>
  <si>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</si>
  <si>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</si>
  <si>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</si>
  <si>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</si>
  <si>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</si>
  <si>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</si>
  <si>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</si>
  <si>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</si>
  <si>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</si>
  <si>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</si>
  <si>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</si>
  <si>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</si>
  <si>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</si>
  <si>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</si>
  <si>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</si>
  <si>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</si>
  <si>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</si>
  <si>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</si>
  <si>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</si>
  <si>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</si>
  <si>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</si>
  <si>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</si>
  <si>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</si>
  <si>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</si>
  <si>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</si>
  <si>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</si>
  <si>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</si>
  <si>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</si>
  <si>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</si>
  <si>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</si>
  <si>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</si>
  <si>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</si>
  <si>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</si>
  <si>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</si>
  <si>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</si>
  <si>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</si>
  <si>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</si>
  <si>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</si>
  <si>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</si>
  <si>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</si>
  <si>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</si>
  <si>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</si>
  <si>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</si>
  <si>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</si>
  <si>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</si>
  <si>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</si>
  <si>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</si>
  <si>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</si>
  <si>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</si>
  <si>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</si>
  <si>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</si>
  <si>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</si>
  <si>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</si>
  <si>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</si>
  <si>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</si>
  <si>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</si>
  <si>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</si>
  <si>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</si>
  <si>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</si>
  <si>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</si>
  <si>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</si>
  <si>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</si>
  <si>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</si>
  <si>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</si>
  <si>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</si>
  <si>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</si>
  <si>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</si>
  <si>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</si>
  <si>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</si>
  <si>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</si>
  <si>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</si>
  <si>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</si>
  <si>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</si>
  <si>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</si>
  <si>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</si>
  <si>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</si>
  <si>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</si>
  <si>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</si>
  <si>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</si>
  <si>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</si>
  <si>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</si>
  <si>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</si>
  <si>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</si>
  <si>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</si>
  <si>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</si>
  <si>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</si>
  <si>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</si>
  <si>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</si>
  <si>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</si>
  <si>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</si>
  <si>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</si>
  <si>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</si>
  <si>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</si>
  <si>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</si>
  <si>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</si>
  <si>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</si>
  <si>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</si>
  <si>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</si>
  <si>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</si>
  <si>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</si>
  <si>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</si>
  <si>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</si>
  <si>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</si>
  <si>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</si>
  <si>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</si>
  <si>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</si>
  <si>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</si>
  <si>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</si>
  <si>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</si>
  <si>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</si>
  <si>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</si>
  <si>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</si>
  <si>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</si>
  <si>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</si>
  <si>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</si>
  <si>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</si>
  <si>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</si>
  <si>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</si>
  <si>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</si>
  <si>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</si>
  <si>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</si>
  <si>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</si>
  <si>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</si>
  <si>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</si>
  <si>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</si>
  <si>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</si>
  <si>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</si>
  <si>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</si>
  <si>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</si>
  <si>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</si>
  <si>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</si>
  <si>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</si>
  <si>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</si>
  <si>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</si>
  <si>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</si>
  <si>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</si>
  <si>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</si>
  <si>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</si>
  <si>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</si>
  <si>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</si>
  <si>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</si>
  <si>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</si>
  <si>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</si>
  <si>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</si>
  <si>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</si>
  <si>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</si>
  <si>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</si>
  <si>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</si>
  <si>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</si>
  <si>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</si>
  <si>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</si>
  <si>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</si>
  <si>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</si>
  <si>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</si>
  <si>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</si>
  <si>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</si>
  <si>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</si>
  <si>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</si>
  <si>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</si>
  <si>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</si>
  <si>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</si>
  <si>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</si>
  <si>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</si>
  <si>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</si>
  <si>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</si>
  <si>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</si>
  <si>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</si>
  <si>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</si>
  <si>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</si>
  <si>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</si>
  <si>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</si>
  <si>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</si>
  <si>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</si>
  <si>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</si>
  <si>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</si>
  <si>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</si>
  <si>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</si>
  <si>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</si>
  <si>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</si>
  <si>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</si>
  <si>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</si>
  <si>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</si>
  <si>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</si>
  <si>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</si>
  <si>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</si>
  <si>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</si>
  <si>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</si>
  <si>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</si>
  <si>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</si>
  <si>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</si>
  <si>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</si>
  <si>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</si>
  <si>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</si>
  <si>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</si>
  <si>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</si>
  <si>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</si>
  <si>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</si>
  <si>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</si>
  <si>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</si>
  <si>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</si>
  <si>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</si>
  <si>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</si>
  <si>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</si>
  <si>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</si>
  <si>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</si>
  <si>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</si>
  <si>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</si>
  <si>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</si>
  <si>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</si>
  <si>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</si>
  <si>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</si>
  <si>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</si>
  <si>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</si>
  <si>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</si>
  <si>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</si>
  <si>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</si>
  <si>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</si>
  <si>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</si>
  <si>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</si>
  <si>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</si>
  <si>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</si>
  <si>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</si>
  <si>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</si>
  <si>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</si>
  <si>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</si>
  <si>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</si>
  <si>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</si>
  <si>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</si>
  <si>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</si>
  <si>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</si>
  <si>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</si>
  <si>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</si>
  <si>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</si>
  <si>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</si>
  <si>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</si>
  <si>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</si>
  <si>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</si>
  <si>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</si>
  <si>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</si>
  <si>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</si>
  <si>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</si>
  <si>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</si>
  <si>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</si>
  <si>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</si>
  <si>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</si>
  <si>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</si>
  <si>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</si>
  <si>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</si>
  <si>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</si>
  <si>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</si>
  <si>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</si>
  <si>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</si>
  <si>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</si>
  <si>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</si>
  <si>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</si>
  <si>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</si>
  <si>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</si>
  <si>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</si>
  <si>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</si>
  <si>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</si>
  <si>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</si>
  <si>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</si>
  <si>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</si>
  <si>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</si>
  <si>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</si>
  <si>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</si>
  <si>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</si>
  <si>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</si>
  <si>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</si>
  <si>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</si>
  <si>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</si>
  <si>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</si>
  <si>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</si>
  <si>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</si>
  <si>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</si>
  <si>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</si>
  <si>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</si>
  <si>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</si>
  <si>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</si>
  <si>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</si>
  <si>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</si>
  <si>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</si>
  <si>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</si>
  <si>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</si>
  <si>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</si>
  <si>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</si>
  <si>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</si>
  <si>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</si>
  <si>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</si>
  <si>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</si>
  <si>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</si>
  <si>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</si>
  <si>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</si>
  <si>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</si>
  <si>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</si>
  <si>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</si>
  <si>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</si>
  <si>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</si>
  <si>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</si>
  <si>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</si>
  <si>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</si>
  <si>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</si>
  <si>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</si>
  <si>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</si>
  <si>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</si>
  <si>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</si>
  <si>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</si>
  <si>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</si>
  <si>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</si>
  <si>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</si>
  <si>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</si>
  <si>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</si>
  <si>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</si>
  <si>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</si>
  <si>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</si>
  <si>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</si>
  <si>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</si>
  <si>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</si>
  <si>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</si>
  <si>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</si>
  <si>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</si>
  <si>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</si>
  <si>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</si>
  <si>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</si>
  <si>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</si>
  <si>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</si>
  <si>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</si>
  <si>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</si>
  <si>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</si>
  <si>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</si>
  <si>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</si>
  <si>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</si>
  <si>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</si>
  <si>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</si>
  <si>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</si>
  <si>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</si>
  <si>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</si>
  <si>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</si>
  <si>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</si>
  <si>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</si>
  <si>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</si>
  <si>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</si>
  <si>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</si>
  <si>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</si>
  <si>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</si>
  <si>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</si>
  <si>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</si>
  <si>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</si>
  <si>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</si>
  <si>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</si>
  <si>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</si>
  <si>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</si>
  <si>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</si>
  <si>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</si>
  <si>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</si>
  <si>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</si>
  <si>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</si>
  <si>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</si>
  <si>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</si>
  <si>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</si>
  <si>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</si>
  <si>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</si>
  <si>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</si>
  <si>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</si>
  <si>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</si>
  <si>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</si>
  <si>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</si>
  <si>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</si>
  <si>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</si>
  <si>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</si>
  <si>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</si>
  <si>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</si>
  <si>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</si>
  <si>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</si>
  <si>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</si>
  <si>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</si>
  <si>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</si>
  <si>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</si>
  <si>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</si>
  <si>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</si>
  <si>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</si>
  <si>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</si>
  <si>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</si>
  <si>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</si>
  <si>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</si>
  <si>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</si>
  <si>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</si>
  <si>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</si>
  <si>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</si>
  <si>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</si>
  <si>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</si>
  <si>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</si>
  <si>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</si>
  <si>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</si>
  <si>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</si>
  <si>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</si>
  <si>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</si>
  <si>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</si>
  <si>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</si>
  <si>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</si>
  <si>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</si>
  <si>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</si>
  <si>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</si>
  <si>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</si>
  <si>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</si>
  <si>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</si>
  <si>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</si>
  <si>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</si>
  <si>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</si>
  <si>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</si>
  <si>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</si>
  <si>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</si>
  <si>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</si>
  <si>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</si>
  <si>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</si>
  <si>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</si>
  <si>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</si>
  <si>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</si>
  <si>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</si>
  <si>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</si>
  <si>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</si>
  <si>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</si>
  <si>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</si>
  <si>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</si>
  <si>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</si>
  <si>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</si>
  <si>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</si>
  <si>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</si>
  <si>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</si>
  <si>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</si>
  <si>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</si>
  <si>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</si>
  <si>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</si>
  <si>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</si>
  <si>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</si>
  <si>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</si>
  <si>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</si>
  <si>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</si>
  <si>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</si>
  <si>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</si>
  <si>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</si>
  <si>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</si>
  <si>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</si>
  <si>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</si>
  <si>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</si>
  <si>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</si>
  <si>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</si>
  <si>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</si>
  <si>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</si>
  <si>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</si>
  <si>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</si>
  <si>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</si>
  <si>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</si>
  <si>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</si>
  <si>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</si>
  <si>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</si>
  <si>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</si>
  <si>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</si>
  <si>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</si>
  <si>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</si>
  <si>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</si>
  <si>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</si>
  <si>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</si>
  <si>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</si>
  <si>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</si>
  <si>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</si>
  <si>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</si>
  <si>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</si>
  <si>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</si>
  <si>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</si>
  <si>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</si>
  <si>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</si>
  <si>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</si>
  <si>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</si>
  <si>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</si>
  <si>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</si>
  <si>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</si>
  <si>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</si>
  <si>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</si>
  <si>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</si>
  <si>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</si>
  <si>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</si>
  <si>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</si>
  <si>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</si>
  <si>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</si>
  <si>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</si>
  <si>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</si>
  <si>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</si>
  <si>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</si>
  <si>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</si>
  <si>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</si>
  <si>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</si>
  <si>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</si>
  <si>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</si>
  <si>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</si>
  <si>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</si>
  <si>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</si>
  <si>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</si>
  <si>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</si>
  <si>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</si>
  <si>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</si>
  <si>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</si>
  <si>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</si>
  <si>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</si>
  <si>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</si>
  <si>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</si>
  <si>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</si>
  <si>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</si>
  <si>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</si>
  <si>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</si>
  <si>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</si>
  <si>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</si>
  <si>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</si>
  <si>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</si>
  <si>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</si>
  <si>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</si>
  <si>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</si>
  <si>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</si>
  <si>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</si>
  <si>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</si>
  <si>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</si>
  <si>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</si>
  <si>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</si>
  <si>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</si>
  <si>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</si>
  <si>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</si>
  <si>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</si>
  <si>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</si>
  <si>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</si>
  <si>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</si>
  <si>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</si>
  <si>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</si>
  <si>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</si>
  <si>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</si>
  <si>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</si>
  <si>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</si>
  <si>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</si>
  <si>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</si>
  <si>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</si>
  <si>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</si>
  <si>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</si>
  <si>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</si>
  <si>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</si>
  <si>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</si>
  <si>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</si>
  <si>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</si>
  <si>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</si>
  <si>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</si>
  <si>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</si>
  <si>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</si>
  <si>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</si>
  <si>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</si>
  <si>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</si>
  <si>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</si>
  <si>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</si>
  <si>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</si>
  <si>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</si>
  <si>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</si>
  <si>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</si>
  <si>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</si>
  <si>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</si>
  <si>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</si>
  <si>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</si>
  <si>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</si>
  <si>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</si>
  <si>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</si>
  <si>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</si>
  <si>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</si>
  <si>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</si>
  <si>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</si>
  <si>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</si>
  <si>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</si>
  <si>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</si>
  <si>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</si>
  <si>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</si>
  <si>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</si>
  <si>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</si>
  <si>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</si>
  <si>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</si>
  <si>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</si>
  <si>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</si>
  <si>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</si>
  <si>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</si>
  <si>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</si>
  <si>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</si>
  <si>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</si>
  <si>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</si>
  <si>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</si>
  <si>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</si>
  <si>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</si>
  <si>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</si>
  <si>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</si>
  <si>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</si>
  <si>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</si>
  <si>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</si>
  <si>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</si>
  <si>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</si>
  <si>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</si>
  <si>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</si>
  <si>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</si>
  <si>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</si>
  <si>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</si>
  <si>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</si>
  <si>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</si>
  <si>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</si>
  <si>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</si>
  <si>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</si>
  <si>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</si>
  <si>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</si>
  <si>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</si>
  <si>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</si>
  <si>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</si>
  <si>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</si>
  <si>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</si>
  <si>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</si>
  <si>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</si>
  <si>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</si>
  <si>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</si>
  <si>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</si>
  <si>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</si>
  <si>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</si>
  <si>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</si>
  <si>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</si>
  <si>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</si>
  <si>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</si>
  <si>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</si>
  <si>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</si>
  <si>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</si>
  <si>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</si>
  <si>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</si>
  <si>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</si>
  <si>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</si>
  <si>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</si>
  <si>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</si>
  <si>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</si>
  <si>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</si>
  <si>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</si>
  <si>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</si>
  <si>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</si>
  <si>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</si>
  <si>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</si>
  <si>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</si>
  <si>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</si>
  <si>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</si>
  <si>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</si>
  <si>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</si>
  <si>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</si>
  <si>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</si>
  <si>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</si>
  <si>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</si>
  <si>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</si>
  <si>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</si>
  <si>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</si>
  <si>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</si>
  <si>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</si>
  <si>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</si>
  <si>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</si>
  <si>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</si>
  <si>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</si>
  <si>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</si>
  <si>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</si>
  <si>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</si>
  <si>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</si>
  <si>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</si>
  <si>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</si>
  <si>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</si>
  <si>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</si>
  <si>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</si>
  <si>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</si>
  <si>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</si>
  <si>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</si>
  <si>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</si>
  <si>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</si>
  <si>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</si>
  <si>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</si>
  <si>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</si>
  <si>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</si>
  <si>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</si>
  <si>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</si>
  <si>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</si>
  <si>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</si>
  <si>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</si>
  <si>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</si>
  <si>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</si>
  <si>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</si>
  <si>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</si>
  <si>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</si>
  <si>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</si>
  <si>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</si>
  <si>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</si>
  <si>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</si>
  <si>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</si>
  <si>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</si>
  <si>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</si>
  <si>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</si>
  <si>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</si>
  <si>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</si>
  <si>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</si>
  <si>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</si>
  <si>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</si>
  <si>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</si>
  <si>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</si>
  <si>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</si>
  <si>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</si>
  <si>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</si>
  <si>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</si>
  <si>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</si>
  <si>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</si>
  <si>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</si>
  <si>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</si>
  <si>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</si>
  <si>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</si>
  <si>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</si>
  <si>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</si>
  <si>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</si>
  <si>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</si>
  <si>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</si>
  <si>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</si>
  <si>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</si>
  <si>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</si>
  <si>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</si>
  <si>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</si>
  <si>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</si>
  <si>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</si>
  <si>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</si>
  <si>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</si>
  <si>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</si>
  <si>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</si>
  <si>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</si>
  <si>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</si>
  <si>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</si>
  <si>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</si>
  <si>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</si>
  <si>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</si>
  <si>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</si>
  <si>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</si>
  <si>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</si>
  <si>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</si>
  <si>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</si>
  <si>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</si>
  <si>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</si>
  <si>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</si>
  <si>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</si>
  <si>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</si>
  <si>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</si>
  <si>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</si>
  <si>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</si>
  <si>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</si>
  <si>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</si>
  <si>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</si>
  <si>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</si>
  <si>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</si>
  <si>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</si>
  <si>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</si>
  <si>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</si>
  <si>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</si>
  <si>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</si>
  <si>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</si>
  <si>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</si>
  <si>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</si>
  <si>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</si>
  <si>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</si>
  <si>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</si>
  <si>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</si>
  <si>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</si>
  <si>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</si>
  <si>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</si>
  <si>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</si>
  <si>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</si>
  <si>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</si>
  <si>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</si>
  <si>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</si>
  <si>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</si>
  <si>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</si>
  <si>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</si>
  <si>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</si>
  <si>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</si>
  <si>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</si>
  <si>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</si>
  <si>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</si>
  <si>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</si>
  <si>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</si>
  <si>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</si>
  <si>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</si>
  <si>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</si>
  <si>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</si>
  <si>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</si>
  <si>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</si>
  <si>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</si>
  <si>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</si>
  <si>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</si>
  <si>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</si>
  <si>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</si>
  <si>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</si>
  <si>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</si>
  <si>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</si>
  <si>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</si>
  <si>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</si>
  <si>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</si>
  <si>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</si>
  <si>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</si>
  <si>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</si>
  <si>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</si>
  <si>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</si>
  <si>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</si>
  <si>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</si>
  <si>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</si>
  <si>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</si>
  <si>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</si>
  <si>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</si>
  <si>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</si>
  <si>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</si>
  <si>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</si>
  <si>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</si>
  <si>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</si>
  <si>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</si>
  <si>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</si>
  <si>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</si>
  <si>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</si>
  <si>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</si>
  <si>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</si>
  <si>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</si>
  <si>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</si>
  <si>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</si>
  <si>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</si>
  <si>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</si>
  <si>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</si>
  <si>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</si>
  <si>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</si>
  <si>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</si>
  <si>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</si>
  <si>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</si>
  <si>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</si>
  <si>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</si>
  <si>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</si>
  <si>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</si>
  <si>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</si>
  <si>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</si>
  <si>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</si>
  <si>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</si>
  <si>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</si>
  <si>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</si>
  <si>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</si>
  <si>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</si>
  <si>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</si>
  <si>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</si>
  <si>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</si>
  <si>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</si>
  <si>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</si>
  <si>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</si>
  <si>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</si>
  <si>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</si>
  <si>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</si>
  <si>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</si>
  <si>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</si>
  <si>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</si>
  <si>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</si>
  <si>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</si>
  <si>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</si>
  <si>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</si>
  <si>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</si>
  <si>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</si>
  <si>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</si>
  <si>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</si>
  <si>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</si>
  <si>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</si>
  <si>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</si>
  <si>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</si>
  <si>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</si>
  <si>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</si>
  <si>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</si>
  <si>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</si>
  <si>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</si>
  <si>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</si>
  <si>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</si>
  <si>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</si>
  <si>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</si>
  <si>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</si>
  <si>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</si>
  <si>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</si>
  <si>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</si>
  <si>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</si>
  <si>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</si>
  <si>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</si>
  <si>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</si>
  <si>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</si>
  <si>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</si>
  <si>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</si>
  <si>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</si>
  <si>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</si>
  <si>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</si>
  <si>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</si>
  <si>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</si>
  <si>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</si>
  <si>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</si>
  <si>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</si>
  <si>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</si>
  <si>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</si>
  <si>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</si>
  <si>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</si>
  <si>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</si>
  <si>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</si>
  <si>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</si>
  <si>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</si>
  <si>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</si>
  <si>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</si>
  <si>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</si>
  <si>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</si>
  <si>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</si>
  <si>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</si>
  <si>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</si>
  <si>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</si>
  <si>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</si>
  <si>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</si>
  <si>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</si>
  <si>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</si>
  <si>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</si>
  <si>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</si>
  <si>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</si>
  <si>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</si>
  <si>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</si>
  <si>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</si>
  <si>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</si>
  <si>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</si>
  <si>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</si>
  <si>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</si>
  <si>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</si>
  <si>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</si>
  <si>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</si>
  <si>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</si>
  <si>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</si>
  <si>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</si>
  <si>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</si>
  <si>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</si>
  <si>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</si>
  <si>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</si>
  <si>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</si>
  <si>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</si>
  <si>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</si>
  <si>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</si>
  <si>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</si>
  <si>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</si>
  <si>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</si>
  <si>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</si>
  <si>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</si>
  <si>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</si>
  <si>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</si>
  <si>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</si>
  <si>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</si>
  <si>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</si>
  <si>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</si>
  <si>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</si>
  <si>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</si>
  <si>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</si>
  <si>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</si>
  <si>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</si>
  <si>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</si>
  <si>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</si>
  <si>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</si>
  <si>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</si>
  <si>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</si>
  <si>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</si>
  <si>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</si>
  <si>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</si>
  <si>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</si>
  <si>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</si>
  <si>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</si>
  <si>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</si>
  <si>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</si>
  <si>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</si>
  <si>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</si>
  <si>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</si>
  <si>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</si>
  <si>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</si>
  <si>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</si>
  <si>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</si>
  <si>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</si>
  <si>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</si>
  <si>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</si>
  <si>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</si>
  <si>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</si>
  <si>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</si>
  <si>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</si>
  <si>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</si>
  <si>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</si>
  <si>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</si>
  <si>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</si>
  <si>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</si>
  <si>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</si>
  <si>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</si>
  <si>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</si>
  <si>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</si>
  <si>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</si>
  <si>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</si>
  <si>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</si>
  <si>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</si>
  <si>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</si>
  <si>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</si>
  <si>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</si>
  <si>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</si>
  <si>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</si>
  <si>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</si>
  <si>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</si>
  <si>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</si>
  <si>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</si>
  <si>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</si>
  <si>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</si>
  <si>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</si>
  <si>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</si>
  <si>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</si>
  <si>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</si>
  <si>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</si>
  <si>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</si>
  <si>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</si>
  <si>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</si>
  <si>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</si>
  <si>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</si>
  <si>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</si>
  <si>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</si>
  <si>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</si>
  <si>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</si>
  <si>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</si>
  <si>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</si>
  <si>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</si>
  <si>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</si>
  <si>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</si>
  <si>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</si>
  <si>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</si>
  <si>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</si>
  <si>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</si>
  <si>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</si>
  <si>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</si>
  <si>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</si>
  <si>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</si>
  <si>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</si>
  <si>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</si>
  <si>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</si>
  <si>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</si>
  <si>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</si>
  <si>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</si>
  <si>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</si>
  <si>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</si>
  <si>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</si>
  <si>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</si>
  <si>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</si>
  <si>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</si>
  <si>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</si>
  <si>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</si>
  <si>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</si>
  <si>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</si>
  <si>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</si>
  <si>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</si>
  <si>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</si>
  <si>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</si>
  <si>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</si>
  <si>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</si>
  <si>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</si>
  <si>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</si>
  <si>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</si>
  <si>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</si>
  <si>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</si>
  <si>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</si>
  <si>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</si>
  <si>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</si>
  <si>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</si>
  <si>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</si>
  <si>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</si>
  <si>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</si>
  <si>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</si>
  <si>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</si>
  <si>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</si>
  <si>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</si>
  <si>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</si>
  <si>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</si>
  <si>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</si>
  <si>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</si>
  <si>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</si>
  <si>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</si>
  <si>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</si>
  <si>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</si>
  <si>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</si>
  <si>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</si>
  <si>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</si>
  <si>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</si>
  <si>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</si>
  <si>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</si>
  <si>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</si>
  <si>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</si>
  <si>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</si>
  <si>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</si>
  <si>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</si>
  <si>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</si>
  <si>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</si>
  <si>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</si>
  <si>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</si>
  <si>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</si>
  <si>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</si>
  <si>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</si>
  <si>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</si>
  <si>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</si>
  <si>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</si>
  <si>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</si>
  <si>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</si>
  <si>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</si>
  <si>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</si>
  <si>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</si>
  <si>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</si>
  <si>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</si>
  <si>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</si>
  <si>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</si>
  <si>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</si>
  <si>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</si>
  <si>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</si>
  <si>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</si>
  <si>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</si>
  <si>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</si>
  <si>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</si>
  <si>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</si>
  <si>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</si>
  <si>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</si>
  <si>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</si>
  <si>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</si>
  <si>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</si>
  <si>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</si>
  <si>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</si>
  <si>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</si>
  <si>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</si>
  <si>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</si>
  <si>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</si>
  <si>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</si>
  <si>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</si>
  <si>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</si>
  <si>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</si>
  <si>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</si>
  <si>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</si>
  <si>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</si>
  <si>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</si>
  <si>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</si>
  <si>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</si>
  <si>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</si>
  <si>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</si>
  <si>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</si>
  <si>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</si>
  <si>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</si>
  <si>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</si>
  <si>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</si>
  <si>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</si>
  <si>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</si>
  <si>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</si>
  <si>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</si>
  <si>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</si>
  <si>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</si>
  <si>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</si>
  <si>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</si>
  <si>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</si>
  <si>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</si>
  <si>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</si>
  <si>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</si>
  <si>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</si>
  <si>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</si>
  <si>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</si>
  <si>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</si>
  <si>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</si>
  <si>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</si>
  <si>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</si>
  <si>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</si>
  <si>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</si>
  <si>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</si>
  <si>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</si>
  <si>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</si>
  <si>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</si>
  <si>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</si>
  <si>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</si>
  <si>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</si>
  <si>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</si>
  <si>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</si>
  <si>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</si>
  <si>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</si>
  <si>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</si>
  <si>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</si>
  <si>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</si>
  <si>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</si>
  <si>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</si>
  <si>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</si>
  <si>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</si>
  <si>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</si>
  <si>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</si>
  <si>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</si>
  <si>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</si>
  <si>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</si>
  <si>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</si>
  <si>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</si>
  <si>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</si>
  <si>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</si>
  <si>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</si>
  <si>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</si>
  <si>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</si>
  <si>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</si>
  <si>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</si>
  <si>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</si>
  <si>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</si>
  <si>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</si>
  <si>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</si>
  <si>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</si>
  <si>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</si>
  <si>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</si>
  <si>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</si>
  <si>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</si>
  <si>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</si>
  <si>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</si>
  <si>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</si>
  <si>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</si>
  <si>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</si>
  <si>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</si>
  <si>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</si>
  <si>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</si>
  <si>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</si>
  <si>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</si>
  <si>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</si>
  <si>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</si>
  <si>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</si>
  <si>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</si>
  <si>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</si>
  <si>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</si>
  <si>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</si>
  <si>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</si>
  <si>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</si>
  <si>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</si>
  <si>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</si>
  <si>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</si>
  <si>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</si>
  <si>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</si>
  <si>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</si>
  <si>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</si>
  <si>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</si>
  <si>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</si>
  <si>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</si>
  <si>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</si>
  <si>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</si>
  <si>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</si>
  <si>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</si>
  <si>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</si>
  <si>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</si>
  <si>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</si>
  <si>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</si>
  <si>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</si>
  <si>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</si>
  <si>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</si>
  <si>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</si>
  <si>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</si>
  <si>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</si>
  <si>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</si>
  <si>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</si>
  <si>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</si>
  <si>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</si>
  <si>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</si>
  <si>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</si>
  <si>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</si>
  <si>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</si>
  <si>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</si>
  <si>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</si>
  <si>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</si>
  <si>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</si>
  <si>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</si>
  <si>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</si>
  <si>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</si>
  <si>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</si>
  <si>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</si>
  <si>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</si>
  <si>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</si>
  <si>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</si>
  <si>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</si>
  <si>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</si>
  <si>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</si>
  <si>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</si>
  <si>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</si>
  <si>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</si>
  <si>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</si>
  <si>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</si>
  <si>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</si>
  <si>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</si>
  <si>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</si>
  <si>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</si>
  <si>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</si>
  <si>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</si>
  <si>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</si>
  <si>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</si>
  <si>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</si>
  <si>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</si>
  <si>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</si>
  <si>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</si>
  <si>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</si>
  <si>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</si>
  <si>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</si>
  <si>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</si>
  <si>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</si>
  <si>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</si>
  <si>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</si>
  <si>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</si>
  <si>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</si>
  <si>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</si>
  <si>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</si>
  <si>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</si>
  <si>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</si>
  <si>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</si>
  <si>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</si>
  <si>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</si>
  <si>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</si>
  <si>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</si>
  <si>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</si>
  <si>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</si>
  <si>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</si>
  <si>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</si>
  <si>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</si>
  <si>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</si>
  <si>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</si>
  <si>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</si>
  <si>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</si>
  <si>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</si>
  <si>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</si>
  <si>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</si>
  <si>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</si>
  <si>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</si>
  <si>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</si>
  <si>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</si>
  <si>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</si>
  <si>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</si>
  <si>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</si>
  <si>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</si>
  <si>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</si>
  <si>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</si>
  <si>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</si>
  <si>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</si>
  <si>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</si>
  <si>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</si>
  <si>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</si>
  <si>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</si>
  <si>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</si>
  <si>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</si>
  <si>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</si>
  <si>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</si>
  <si>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</si>
  <si>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</si>
  <si>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</si>
  <si>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</si>
  <si>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</si>
  <si>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</si>
  <si>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</si>
  <si>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</si>
  <si>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</si>
  <si>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</si>
  <si>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</si>
  <si>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</si>
  <si>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</si>
  <si>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</si>
  <si>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</si>
  <si>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</si>
  <si>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</si>
  <si>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</si>
  <si>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</si>
  <si>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</si>
  <si>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</si>
  <si>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</si>
  <si>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</si>
  <si>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</si>
  <si>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</si>
  <si>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</si>
  <si>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</si>
  <si>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</si>
  <si>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</si>
  <si>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</si>
  <si>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</si>
  <si>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</si>
  <si>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</si>
  <si>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</si>
  <si>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</si>
  <si>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</si>
  <si>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</si>
  <si>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</si>
  <si>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</si>
  <si>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</si>
  <si>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</si>
  <si>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</si>
  <si>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</si>
  <si>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</si>
  <si>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</si>
  <si>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</si>
  <si>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</si>
  <si>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</si>
  <si>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</si>
  <si>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</si>
  <si>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</si>
  <si>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</si>
  <si>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</si>
  <si>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</si>
  <si>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</si>
  <si>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</si>
  <si>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</si>
  <si>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</si>
  <si>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</si>
  <si>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</si>
  <si>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</si>
  <si>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</si>
  <si>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</si>
  <si>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</si>
  <si>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</si>
  <si>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</si>
  <si>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</si>
  <si>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</si>
  <si>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</si>
  <si>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</si>
  <si>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</si>
  <si>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</si>
  <si>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</si>
  <si>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</si>
  <si>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</si>
  <si>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</si>
  <si>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</si>
  <si>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</si>
  <si>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</si>
  <si>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</si>
  <si>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</si>
  <si>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</si>
  <si>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</si>
  <si>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</si>
  <si>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</si>
  <si>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</si>
  <si>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</si>
  <si>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</si>
  <si>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</si>
  <si>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</si>
  <si>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</si>
  <si>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</si>
  <si>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</si>
  <si>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</si>
  <si>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</si>
  <si>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</si>
  <si>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</si>
  <si>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</si>
  <si>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</si>
  <si>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</si>
  <si>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</si>
  <si>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</si>
  <si>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</si>
  <si>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</si>
  <si>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</si>
  <si>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</si>
  <si>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</si>
  <si>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</si>
  <si>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</si>
  <si>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</si>
  <si>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</si>
  <si>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</si>
  <si>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</si>
  <si>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</si>
  <si>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</si>
  <si>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</si>
  <si>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</si>
  <si>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</si>
  <si>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</si>
  <si>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</si>
  <si>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</si>
  <si>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</si>
  <si>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</si>
  <si>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</si>
  <si>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</si>
  <si>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</si>
  <si>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</si>
  <si>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</si>
  <si>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</si>
  <si>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</si>
  <si>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</si>
  <si>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</si>
  <si>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</si>
  <si>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</si>
  <si>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</si>
  <si>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</si>
  <si>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</si>
  <si>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</si>
  <si>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</si>
  <si>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</si>
  <si>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</si>
  <si>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</si>
  <si>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</si>
  <si>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</si>
  <si>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</si>
  <si>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</si>
  <si>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</si>
  <si>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</si>
  <si>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</si>
  <si>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</si>
  <si>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</si>
  <si>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</si>
  <si>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</si>
  <si>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</si>
  <si>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</si>
  <si>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</si>
  <si>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</si>
  <si>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</si>
  <si>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</si>
  <si>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</si>
  <si>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</si>
  <si>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</si>
  <si>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</si>
  <si>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</si>
  <si>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</si>
  <si>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</si>
  <si>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</si>
  <si>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</si>
  <si>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</si>
  <si>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</si>
  <si>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</si>
  <si>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</si>
  <si>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</si>
  <si>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</si>
  <si>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</si>
  <si>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</si>
  <si>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</si>
  <si>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</si>
  <si>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</si>
  <si>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</si>
  <si>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</si>
  <si>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</si>
  <si>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</si>
  <si>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</si>
  <si>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</si>
  <si>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</si>
  <si>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</si>
  <si>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</si>
  <si>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</si>
  <si>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</si>
  <si>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</si>
  <si>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</si>
  <si>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</si>
  <si>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</si>
  <si>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</si>
  <si>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</si>
  <si>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</si>
  <si>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</si>
  <si>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</si>
  <si>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</si>
  <si>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</si>
  <si>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</si>
  <si>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</si>
  <si>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</si>
  <si>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</si>
  <si>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</si>
  <si>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</si>
  <si>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</si>
  <si>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</si>
  <si>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</si>
  <si>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</si>
  <si>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</si>
  <si>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</si>
  <si>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</si>
  <si>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</si>
  <si>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</si>
  <si>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</si>
  <si>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</si>
  <si>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</si>
  <si>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</si>
  <si>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</si>
  <si>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</si>
  <si>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</si>
  <si>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</si>
  <si>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</si>
  <si>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</si>
  <si>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</si>
  <si>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</si>
  <si>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</si>
  <si>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</si>
  <si>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</si>
  <si>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</si>
  <si>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</si>
  <si>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</si>
  <si>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</si>
  <si>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</si>
  <si>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</si>
  <si>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</si>
  <si>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</si>
  <si>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</si>
  <si>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</si>
  <si>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</si>
  <si>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</si>
  <si>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</si>
  <si>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</si>
  <si>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</si>
  <si>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</si>
  <si>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</si>
  <si>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</si>
  <si>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</si>
  <si>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</si>
  <si>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</si>
  <si>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</si>
  <si>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</si>
  <si>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</si>
  <si>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</si>
  <si>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</si>
  <si>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</si>
  <si>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</si>
  <si>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</si>
  <si>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</si>
  <si>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</si>
  <si>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</si>
  <si>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</si>
  <si>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</si>
  <si>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</si>
  <si>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</si>
  <si>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</si>
  <si>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</si>
  <si>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</si>
  <si>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</si>
  <si>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</si>
  <si>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</si>
  <si>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</si>
  <si>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</si>
  <si>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</si>
  <si>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</si>
  <si>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</si>
  <si>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</si>
  <si>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</si>
  <si>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</si>
  <si>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</si>
  <si>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</si>
  <si>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</si>
  <si>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</si>
  <si>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</si>
  <si>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</si>
  <si>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</si>
  <si>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</si>
  <si>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</si>
  <si>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</si>
  <si>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</si>
  <si>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</si>
  <si>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</si>
  <si>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</si>
  <si>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</si>
  <si>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</si>
  <si>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</si>
  <si>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</si>
  <si>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</si>
  <si>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</si>
  <si>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</si>
  <si>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</si>
  <si>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</si>
  <si>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</si>
  <si>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</si>
  <si>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</si>
  <si>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</si>
  <si>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</si>
  <si>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</si>
  <si>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</si>
  <si>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</si>
  <si>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</si>
  <si>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</si>
  <si>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</si>
  <si>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</si>
  <si>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</si>
  <si>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</si>
  <si>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</si>
  <si>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</si>
  <si>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</si>
  <si>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</si>
  <si>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</si>
  <si>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</si>
  <si>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</si>
  <si>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</si>
  <si>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</si>
  <si>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</si>
  <si>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</si>
  <si>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</si>
  <si>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</si>
  <si>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</si>
  <si>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</si>
  <si>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</si>
  <si>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</si>
  <si>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</si>
  <si>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</si>
  <si>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</si>
  <si>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</si>
  <si>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</si>
  <si>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</si>
  <si>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</si>
  <si>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</si>
  <si>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</si>
  <si>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</si>
  <si>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</si>
  <si>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</si>
  <si>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</si>
  <si>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</si>
  <si>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</si>
  <si>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</si>
  <si>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</si>
  <si>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</si>
  <si>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</si>
  <si>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</si>
  <si>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</si>
  <si>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</si>
  <si>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</si>
  <si>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</si>
  <si>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</si>
  <si>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</si>
  <si>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</si>
  <si>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</si>
  <si>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</si>
  <si>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</si>
  <si>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</si>
  <si>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</si>
  <si>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</si>
  <si>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</si>
  <si>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</si>
  <si>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</si>
  <si>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</si>
  <si>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</si>
  <si>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</si>
  <si>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</si>
  <si>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</si>
  <si>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</si>
  <si>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</si>
  <si>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</si>
  <si>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</si>
  <si>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</si>
  <si>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</si>
  <si>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</si>
  <si>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</si>
  <si>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</si>
  <si>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</si>
  <si>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</si>
  <si>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</si>
  <si>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</si>
  <si>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</si>
  <si>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</si>
  <si>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</si>
  <si>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</si>
  <si>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</si>
  <si>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</si>
  <si>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</si>
  <si>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</si>
  <si>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</si>
  <si>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</si>
  <si>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</si>
  <si>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</si>
  <si>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</si>
  <si>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</si>
  <si>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</si>
  <si>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</si>
  <si>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</si>
  <si>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</si>
  <si>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</si>
  <si>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</si>
  <si>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</si>
  <si>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</si>
  <si>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</si>
  <si>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</si>
  <si>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</si>
  <si>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</si>
  <si>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</si>
  <si>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</si>
  <si>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</si>
  <si>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</si>
  <si>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</si>
  <si>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</si>
  <si>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</si>
  <si>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</si>
  <si>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</si>
  <si>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</si>
  <si>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</si>
  <si>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</si>
  <si>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</si>
  <si>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</si>
  <si>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</si>
  <si>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</si>
  <si>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</si>
  <si>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</si>
  <si>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</si>
  <si>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</si>
  <si>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</si>
  <si>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</si>
  <si>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</si>
  <si>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</si>
  <si>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</si>
  <si>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</si>
  <si>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</si>
  <si>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</si>
  <si>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</si>
  <si>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</si>
  <si>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</si>
  <si>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</si>
  <si>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</si>
  <si>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</si>
  <si>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</si>
  <si>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</si>
  <si>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</si>
  <si>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</si>
  <si>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</si>
  <si>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</si>
  <si>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</si>
  <si>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</si>
  <si>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</si>
  <si>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</si>
  <si>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</si>
  <si>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</si>
  <si>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</si>
  <si>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</si>
  <si>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</si>
  <si>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</si>
  <si>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</si>
  <si>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</si>
  <si>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</si>
  <si>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</si>
  <si>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</si>
  <si>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</si>
  <si>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</si>
  <si>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</si>
  <si>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</si>
  <si>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</si>
  <si>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</si>
  <si>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</si>
  <si>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</si>
  <si>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</si>
  <si>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</si>
  <si>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</si>
  <si>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</si>
  <si>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</si>
  <si>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</si>
  <si>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</si>
  <si>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</si>
  <si>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</si>
  <si>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</si>
  <si>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</si>
  <si>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</si>
  <si>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</si>
  <si>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</si>
  <si>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</si>
  <si>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</si>
  <si>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</si>
  <si>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</si>
  <si>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</si>
  <si>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</si>
  <si>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</si>
  <si>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</si>
  <si>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</si>
  <si>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</si>
  <si>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</si>
  <si>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</si>
  <si>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</si>
  <si>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</si>
  <si>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</si>
  <si>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</si>
  <si>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</si>
  <si>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</si>
  <si>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</si>
  <si>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</si>
  <si>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</si>
  <si>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</si>
  <si>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</si>
  <si>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</si>
  <si>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</si>
  <si>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</si>
  <si>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</si>
  <si>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</si>
  <si>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</si>
  <si>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</si>
  <si>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</si>
  <si>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</si>
  <si>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</si>
  <si>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</si>
  <si>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</si>
  <si>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</si>
  <si>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</si>
  <si>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</si>
  <si>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</si>
  <si>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</si>
  <si>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</si>
  <si>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</si>
  <si>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</si>
  <si>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</si>
  <si>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</si>
  <si>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</si>
  <si>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</si>
  <si>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</si>
  <si>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</si>
  <si>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</si>
  <si>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</si>
  <si>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</si>
  <si>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</si>
  <si>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</si>
  <si>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</si>
  <si>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</si>
  <si>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</si>
  <si>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</si>
  <si>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</si>
  <si>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</si>
  <si>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</si>
  <si>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</si>
  <si>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</si>
  <si>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</si>
  <si>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</si>
  <si>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</si>
  <si>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</si>
  <si>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</si>
  <si>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</si>
  <si>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</si>
  <si>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</si>
  <si>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</si>
  <si>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</si>
  <si>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</si>
  <si>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</si>
  <si>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</si>
  <si>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</si>
  <si>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</si>
  <si>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</si>
  <si>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</si>
  <si>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</si>
  <si>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</si>
  <si>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</si>
  <si>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</si>
  <si>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</si>
  <si>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</si>
  <si>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</si>
  <si>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</si>
  <si>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</si>
  <si>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</si>
  <si>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</si>
  <si>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</si>
  <si>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</si>
  <si>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</si>
  <si>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</si>
  <si>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</si>
  <si>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</si>
  <si>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</si>
  <si>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</si>
  <si>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</si>
  <si>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</si>
  <si>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</si>
  <si>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</si>
  <si>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</si>
  <si>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</si>
  <si>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</si>
  <si>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</si>
  <si>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</si>
  <si>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</si>
  <si>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</si>
  <si>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</si>
  <si>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</si>
  <si>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</si>
  <si>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</si>
  <si>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</si>
  <si>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</si>
  <si>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</si>
  <si>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</si>
  <si>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</si>
  <si>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</si>
  <si>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</si>
  <si>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</si>
  <si>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</si>
  <si>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</si>
  <si>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</si>
  <si>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</si>
  <si>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</si>
  <si>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</si>
  <si>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</si>
  <si>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</si>
  <si>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</si>
  <si>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</si>
  <si>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</si>
  <si>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</si>
  <si>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</si>
  <si>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</si>
  <si>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</si>
  <si>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</si>
  <si>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</si>
  <si>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</si>
  <si>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</si>
  <si>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</si>
  <si>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</si>
  <si>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</si>
  <si>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</si>
  <si>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</si>
  <si>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</si>
  <si>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</si>
  <si>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</si>
  <si>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</si>
  <si>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</si>
  <si>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</si>
  <si>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</si>
  <si>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</si>
  <si>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</si>
  <si>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</si>
  <si>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</si>
  <si>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</si>
  <si>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</si>
  <si>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</si>
  <si>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</si>
  <si>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</si>
  <si>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</si>
  <si>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</si>
  <si>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</si>
  <si>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</si>
  <si>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</si>
  <si>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</si>
  <si>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</si>
  <si>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</si>
  <si>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</si>
  <si>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</si>
  <si>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</si>
  <si>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</si>
  <si>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</si>
  <si>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</si>
  <si>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</si>
  <si>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</si>
  <si>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</si>
  <si>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</si>
  <si>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</si>
  <si>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</si>
  <si>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</si>
  <si>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</si>
  <si>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</si>
  <si>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</si>
  <si>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</si>
  <si>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</si>
  <si>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</si>
  <si>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</si>
  <si>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</si>
  <si>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</si>
  <si>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</si>
  <si>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</si>
  <si>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</si>
  <si>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</si>
  <si>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</si>
  <si>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</si>
  <si>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</si>
  <si>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</si>
  <si>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</si>
  <si>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</si>
  <si>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</si>
  <si>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</si>
  <si>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</si>
  <si>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</si>
  <si>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</si>
  <si>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</si>
  <si>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</si>
  <si>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</si>
  <si>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</si>
  <si>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</si>
  <si>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</si>
  <si>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</si>
  <si>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</si>
  <si>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</si>
  <si>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</si>
  <si>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</si>
  <si>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</si>
  <si>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</si>
  <si>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</si>
  <si>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</si>
  <si>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</si>
  <si>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</si>
  <si>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</si>
  <si>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</si>
  <si>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</si>
  <si>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</si>
  <si>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</si>
  <si>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</si>
  <si>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</si>
  <si>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</si>
  <si>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</si>
  <si>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</si>
  <si>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</si>
  <si>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</si>
  <si>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</si>
  <si>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</si>
  <si>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</si>
  <si>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</si>
  <si>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</si>
  <si>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</si>
  <si>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</si>
  <si>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</si>
  <si>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</si>
  <si>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</si>
  <si>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</si>
  <si>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</si>
  <si>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</si>
  <si>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</si>
  <si>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</si>
  <si>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</si>
  <si>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</si>
  <si>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</si>
  <si>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</si>
  <si>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</si>
  <si>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</si>
  <si>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</si>
  <si>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</si>
  <si>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</si>
  <si>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</si>
  <si>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</si>
  <si>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</si>
  <si>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</si>
  <si>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</si>
  <si>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</si>
  <si>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</si>
  <si>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</si>
  <si>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</si>
  <si>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</si>
  <si>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</si>
  <si>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</si>
  <si>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</si>
  <si>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</si>
  <si>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</si>
  <si>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</si>
  <si>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</si>
  <si>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</si>
  <si>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</si>
  <si>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</si>
  <si>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</si>
  <si>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</si>
  <si>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</si>
  <si>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</si>
  <si>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</si>
  <si>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</si>
  <si>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</si>
  <si>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</si>
  <si>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</si>
  <si>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</si>
  <si>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</si>
  <si>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</si>
  <si>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</si>
  <si>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</si>
  <si>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</si>
  <si>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</si>
  <si>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</si>
  <si>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</si>
  <si>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</si>
  <si>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</si>
  <si>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</si>
  <si>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</si>
  <si>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</si>
  <si>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</si>
  <si>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</si>
  <si>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</si>
  <si>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</si>
  <si>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</si>
  <si>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</si>
  <si>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</si>
  <si>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</si>
  <si>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</si>
  <si>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</si>
  <si>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</si>
  <si>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</si>
  <si>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</si>
  <si>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</si>
  <si>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</si>
  <si>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</si>
  <si>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</si>
  <si>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</si>
  <si>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</si>
  <si>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</si>
  <si>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</si>
  <si>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</si>
  <si>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</si>
  <si>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</si>
  <si>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</si>
  <si>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</si>
  <si>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</si>
  <si>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</si>
  <si>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</si>
  <si>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</si>
  <si>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</si>
  <si>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</si>
  <si>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</si>
  <si>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</si>
  <si>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</si>
  <si>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</si>
  <si>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</si>
  <si>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</si>
  <si>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</si>
  <si>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</si>
  <si>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</si>
  <si>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</si>
  <si>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</si>
  <si>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</si>
  <si>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</si>
  <si>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</si>
  <si>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</si>
  <si>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</si>
  <si>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</si>
  <si>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</si>
  <si>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</si>
  <si>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</si>
  <si>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</si>
  <si>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</si>
  <si>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</si>
  <si>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</si>
  <si>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</si>
  <si>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</si>
  <si>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</si>
  <si>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</si>
  <si>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</si>
  <si>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</si>
  <si>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</si>
  <si>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</si>
  <si>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</si>
  <si>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</si>
  <si>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</si>
  <si>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</si>
  <si>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</si>
  <si>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</si>
  <si>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</si>
  <si>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</si>
  <si>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</si>
  <si>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</si>
  <si>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</si>
  <si>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</si>
  <si>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</si>
  <si>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</si>
  <si>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</si>
  <si>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</si>
  <si>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</si>
  <si>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</si>
  <si>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</si>
  <si>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</si>
  <si>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</si>
  <si>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</si>
  <si>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</si>
  <si>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</si>
  <si>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</si>
  <si>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</si>
  <si>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</si>
  <si>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</si>
  <si>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</si>
  <si>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</si>
  <si>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</si>
  <si>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</si>
  <si>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</si>
  <si>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</si>
  <si>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</si>
  <si>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</si>
  <si>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</si>
  <si>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</si>
  <si>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</si>
  <si>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</si>
  <si>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</si>
  <si>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</si>
  <si>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</si>
  <si>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</si>
  <si>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</si>
  <si>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</si>
  <si>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</si>
  <si>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</si>
  <si>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</si>
  <si>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</si>
  <si>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</si>
  <si>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</si>
  <si>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</si>
  <si>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</si>
  <si>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</si>
  <si>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</si>
  <si>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</si>
  <si>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</si>
  <si>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</si>
  <si>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</si>
  <si>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</si>
  <si>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</si>
  <si>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</si>
  <si>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</si>
  <si>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</si>
  <si>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</si>
  <si>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</si>
  <si>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</si>
  <si>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</si>
  <si>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</si>
  <si>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</si>
  <si>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</si>
  <si>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</si>
  <si>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</si>
  <si>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</si>
  <si>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</si>
  <si>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</si>
  <si>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</si>
  <si>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</si>
  <si>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</si>
  <si>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</si>
  <si>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</si>
  <si>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</si>
  <si>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</si>
  <si>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</si>
  <si>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</si>
  <si>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</si>
  <si>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</si>
  <si>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</si>
  <si>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</si>
  <si>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</si>
  <si>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</si>
  <si>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</si>
  <si>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</si>
  <si>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</si>
  <si>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</si>
  <si>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</si>
  <si>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</si>
  <si>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</si>
  <si>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</si>
  <si>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</si>
  <si>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</si>
  <si>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</si>
  <si>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</si>
  <si>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</si>
  <si>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</si>
  <si>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</si>
  <si>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</si>
  <si>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</si>
  <si>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</si>
  <si>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</si>
  <si>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</si>
  <si>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</si>
  <si>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</si>
  <si>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</si>
  <si>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</si>
  <si>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</si>
  <si>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</si>
  <si>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</si>
  <si>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</si>
  <si>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</si>
  <si>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</si>
  <si>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</si>
  <si>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</si>
  <si>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</si>
  <si>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</si>
  <si>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</si>
  <si>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</si>
  <si>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</si>
  <si>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</si>
  <si>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</si>
  <si>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</si>
  <si>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</si>
  <si>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</si>
  <si>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</si>
  <si>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</si>
  <si>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</si>
  <si>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</si>
  <si>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</si>
  <si>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</si>
  <si>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</si>
  <si>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</si>
  <si>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</si>
  <si>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</si>
  <si>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</si>
  <si>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</si>
  <si>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</si>
  <si>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</si>
  <si>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</si>
  <si>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</si>
  <si>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</si>
  <si>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</si>
  <si>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</si>
  <si>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</si>
  <si>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</si>
  <si>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</si>
  <si>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</si>
  <si>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</si>
  <si>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</si>
  <si>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</si>
  <si>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</si>
  <si>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</si>
  <si>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</si>
  <si>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</si>
  <si>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</si>
  <si>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</si>
  <si>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</si>
  <si>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</si>
  <si>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</si>
  <si>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</si>
  <si>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</si>
  <si>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</si>
  <si>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</si>
  <si>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</si>
  <si>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</si>
  <si>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</si>
  <si>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</si>
  <si>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</si>
  <si>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</si>
  <si>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</si>
  <si>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</si>
  <si>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</si>
  <si>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</si>
  <si>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</si>
  <si>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</si>
  <si>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</si>
  <si>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</si>
  <si>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</si>
  <si>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</si>
  <si>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</si>
  <si>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</si>
  <si>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</si>
  <si>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</si>
  <si>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</si>
  <si>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</si>
  <si>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</si>
  <si>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</si>
  <si>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</si>
  <si>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</si>
  <si>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</si>
  <si>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</si>
  <si>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</si>
  <si>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</si>
  <si>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</si>
  <si>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</si>
  <si>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</si>
  <si>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</si>
  <si>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</si>
  <si>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</si>
  <si>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</si>
  <si>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</si>
  <si>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</si>
  <si>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</si>
  <si>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</si>
  <si>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</si>
  <si>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</si>
  <si>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</si>
  <si>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</si>
  <si>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</si>
  <si>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</si>
  <si>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</si>
  <si>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</si>
  <si>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</si>
  <si>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</si>
  <si>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</si>
  <si>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</si>
  <si>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</si>
  <si>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</si>
  <si>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</si>
  <si>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</si>
  <si>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</si>
  <si>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</si>
  <si>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</si>
  <si>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</si>
  <si>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</si>
  <si>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</si>
  <si>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</si>
  <si>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</si>
  <si>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</si>
  <si>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</si>
  <si>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</si>
  <si>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</si>
  <si>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</si>
  <si>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</si>
  <si>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</si>
  <si>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</si>
  <si>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</si>
  <si>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</si>
  <si>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</si>
  <si>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</si>
  <si>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</si>
  <si>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</si>
  <si>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</si>
  <si>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</si>
  <si>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</si>
  <si>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</si>
  <si>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</si>
  <si>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</si>
  <si>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</si>
  <si>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</si>
  <si>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</si>
  <si>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</si>
  <si>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</si>
  <si>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</si>
  <si>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</si>
  <si>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</si>
  <si>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</si>
  <si>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</si>
  <si>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</si>
  <si>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</si>
  <si>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</si>
  <si>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</si>
  <si>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</si>
  <si>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</si>
  <si>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</si>
  <si>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</si>
  <si>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</si>
  <si>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</si>
  <si>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</si>
  <si>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</si>
  <si>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</si>
  <si>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</si>
  <si>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</si>
  <si>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</si>
  <si>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</si>
  <si>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</si>
  <si>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</si>
  <si>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</si>
  <si>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</si>
  <si>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</si>
  <si>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</si>
  <si>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</si>
  <si>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</si>
  <si>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</si>
  <si>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</si>
  <si>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</si>
  <si>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</si>
  <si>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</si>
  <si>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</si>
  <si>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</si>
  <si>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</si>
  <si>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</si>
  <si>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</si>
  <si>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</si>
  <si>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</si>
  <si>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</si>
  <si>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</si>
  <si>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</si>
  <si>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</si>
  <si>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</si>
  <si>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</si>
  <si>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</si>
  <si>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</si>
  <si>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</si>
  <si>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</si>
  <si>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</si>
  <si>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</si>
  <si>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</si>
  <si>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</si>
  <si>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</si>
  <si>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</si>
  <si>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</si>
  <si>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</si>
  <si>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</si>
  <si>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</si>
  <si>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</si>
  <si>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</si>
  <si>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</si>
  <si>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</si>
  <si>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</si>
  <si>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</si>
  <si>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</si>
  <si>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</si>
  <si>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</si>
  <si>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</si>
  <si>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</si>
  <si>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</si>
  <si>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</si>
  <si>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</si>
  <si>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</si>
  <si>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</si>
  <si>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</si>
  <si>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</si>
  <si>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</si>
  <si>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</si>
  <si>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</si>
  <si>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</si>
  <si>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</si>
  <si>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</si>
  <si>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</si>
  <si>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</si>
  <si>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</si>
  <si>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</si>
  <si>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</si>
  <si>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</si>
  <si>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</si>
  <si>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</si>
  <si>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</si>
  <si>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</si>
  <si>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</si>
  <si>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</si>
  <si>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</si>
  <si>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</si>
  <si>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</si>
  <si>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</si>
  <si>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</si>
  <si>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</si>
  <si>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</si>
  <si>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</si>
  <si>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</si>
  <si>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</si>
  <si>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</si>
  <si>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</si>
  <si>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</si>
  <si>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</si>
  <si>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</si>
  <si>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</si>
  <si>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</si>
  <si>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</si>
  <si>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</si>
  <si>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</si>
  <si>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</si>
  <si>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</si>
  <si>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</si>
  <si>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</si>
  <si>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</si>
  <si>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</si>
  <si>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</si>
  <si>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</si>
  <si>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</si>
  <si>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</si>
  <si>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</si>
  <si>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</si>
  <si>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</si>
  <si>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</si>
  <si>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</si>
  <si>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</si>
  <si>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</si>
  <si>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</si>
  <si>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</si>
  <si>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</si>
  <si>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</si>
  <si>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</si>
  <si>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</si>
  <si>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</si>
  <si>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</si>
  <si>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</si>
  <si>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</si>
  <si>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</si>
  <si>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</si>
  <si>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</si>
  <si>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</si>
  <si>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</si>
  <si>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</si>
  <si>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</si>
  <si>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</si>
  <si>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</si>
  <si>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</si>
  <si>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</si>
  <si>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</si>
  <si>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</si>
  <si>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</si>
  <si>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</si>
  <si>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</si>
  <si>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</si>
  <si>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</si>
  <si>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</si>
  <si>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</si>
  <si>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</si>
  <si>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</si>
  <si>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</si>
  <si>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</si>
  <si>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</si>
  <si>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</si>
  <si>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</si>
  <si>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</si>
  <si>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</si>
  <si>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</si>
  <si>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</si>
  <si>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</si>
  <si>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</si>
  <si>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</si>
  <si>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</si>
  <si>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</si>
  <si>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</si>
  <si>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</si>
  <si>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</si>
  <si>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</si>
  <si>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</si>
  <si>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</si>
  <si>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</si>
  <si>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</si>
  <si>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</si>
  <si>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</si>
  <si>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</si>
  <si>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</si>
  <si>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</si>
  <si>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</si>
  <si>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</si>
  <si>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</si>
  <si>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</si>
  <si>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</si>
  <si>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</si>
  <si>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</si>
  <si>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</si>
  <si>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</si>
  <si>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</si>
  <si>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</si>
  <si>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</si>
  <si>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</si>
  <si>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</si>
  <si>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</si>
  <si>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</si>
  <si>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</si>
  <si>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</si>
  <si>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</si>
  <si>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</si>
  <si>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</si>
  <si>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</si>
  <si>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</si>
  <si>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</si>
  <si>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</si>
  <si>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</si>
  <si>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</si>
  <si>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</si>
  <si>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</si>
  <si>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</si>
  <si>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</si>
  <si>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</si>
  <si>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</si>
  <si>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</si>
  <si>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</si>
  <si>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</si>
  <si>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</si>
  <si>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</si>
  <si>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</si>
  <si>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</si>
  <si>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</si>
  <si>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</si>
  <si>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</si>
  <si>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</si>
  <si>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</si>
  <si>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</si>
  <si>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</si>
  <si>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</si>
  <si>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</si>
  <si>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</si>
  <si>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</si>
  <si>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</si>
  <si>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</si>
  <si>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</si>
  <si>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</si>
  <si>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</si>
  <si>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</si>
  <si>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</si>
  <si>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</si>
  <si>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</si>
  <si>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</si>
  <si>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</si>
  <si>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</si>
  <si>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</si>
  <si>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</si>
  <si>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</si>
  <si>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</si>
  <si>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</si>
  <si>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</si>
  <si>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</si>
  <si>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</si>
  <si>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</si>
  <si>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</si>
  <si>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</si>
  <si>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</si>
  <si>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</si>
  <si>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</si>
  <si>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</si>
  <si>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</si>
  <si>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</si>
  <si>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</si>
  <si>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</si>
  <si>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</si>
  <si>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</si>
  <si>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</si>
  <si>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</si>
  <si>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</si>
  <si>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</si>
  <si>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</si>
  <si>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</si>
  <si>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</si>
  <si>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</si>
  <si>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</si>
  <si>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</si>
  <si>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</si>
  <si>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</si>
  <si>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</si>
  <si>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</si>
  <si>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</si>
  <si>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</si>
  <si>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</si>
  <si>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</si>
  <si>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</si>
  <si>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</si>
  <si>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</si>
  <si>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</si>
  <si>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</si>
  <si>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</si>
  <si>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</si>
  <si>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</si>
  <si>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</si>
  <si>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</si>
  <si>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</si>
  <si>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</si>
  <si>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</si>
  <si>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</si>
  <si>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</si>
  <si>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</si>
  <si>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</si>
  <si>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</si>
  <si>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</si>
  <si>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</si>
  <si>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</si>
  <si>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</si>
  <si>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</si>
  <si>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</si>
  <si>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</si>
  <si>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</si>
  <si>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</si>
  <si>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</si>
  <si>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</si>
  <si>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</si>
  <si>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</si>
  <si>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</si>
  <si>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</si>
  <si>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</si>
  <si>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</si>
  <si>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</si>
  <si>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</si>
  <si>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</si>
  <si>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</si>
  <si>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</si>
  <si>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</si>
  <si>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</si>
  <si>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</si>
  <si>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</si>
  <si>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</si>
  <si>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</si>
  <si>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</si>
  <si>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</si>
  <si>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</si>
  <si>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</si>
  <si>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</si>
  <si>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</si>
  <si>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</si>
  <si>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</si>
  <si>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</si>
  <si>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</si>
  <si>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</si>
  <si>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</si>
  <si>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</si>
  <si>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</si>
  <si>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</si>
  <si>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</si>
  <si>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</si>
  <si>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</si>
  <si>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</si>
  <si>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</si>
  <si>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</si>
  <si>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</si>
  <si>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</si>
  <si>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</si>
  <si>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</si>
  <si>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</si>
  <si>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</si>
  <si>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</si>
  <si>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</si>
  <si>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</si>
  <si>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</si>
  <si>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</si>
  <si>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</si>
  <si>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</si>
  <si>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</si>
  <si>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</si>
  <si>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</si>
  <si>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</si>
  <si>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</si>
  <si>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</si>
  <si>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</si>
  <si>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</si>
  <si>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</si>
  <si>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</si>
  <si>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</si>
  <si>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</si>
  <si>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</si>
  <si>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</si>
  <si>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</si>
  <si>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</si>
  <si>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</si>
  <si>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</si>
  <si>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</si>
  <si>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</si>
  <si>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</si>
  <si>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</si>
  <si>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</si>
  <si>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</si>
  <si>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</si>
  <si>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</si>
  <si>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</si>
  <si>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</si>
  <si>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</si>
  <si>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</si>
  <si>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</si>
  <si>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</si>
  <si>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</si>
  <si>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</si>
  <si>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</si>
  <si>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</si>
  <si>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</si>
  <si>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</si>
  <si>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</si>
  <si>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</si>
  <si>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</si>
  <si>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</si>
  <si>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</si>
  <si>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</si>
  <si>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</si>
  <si>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</si>
  <si>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</si>
  <si>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</si>
  <si>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</si>
  <si>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</si>
  <si>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</si>
  <si>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</si>
  <si>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</si>
  <si>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</si>
  <si>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</si>
  <si>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</si>
  <si>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</si>
  <si>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</si>
  <si>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</si>
  <si>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</si>
  <si>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</si>
  <si>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</si>
  <si>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</si>
  <si>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</si>
  <si>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</si>
  <si>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</si>
  <si>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</si>
  <si>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</si>
  <si>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</si>
  <si>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</si>
  <si>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</si>
  <si>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</si>
  <si>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</si>
  <si>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</si>
  <si>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</si>
  <si>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</si>
  <si>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</si>
  <si>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</si>
  <si>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</si>
  <si>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</si>
  <si>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</si>
  <si>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</si>
  <si>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</si>
  <si>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</si>
  <si>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</si>
  <si>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</si>
  <si>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</si>
  <si>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</si>
  <si>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</si>
  <si>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</si>
  <si>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</si>
  <si>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</si>
  <si>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</si>
  <si>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</si>
  <si>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</si>
  <si>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</si>
  <si>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</si>
  <si>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</si>
  <si>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</si>
  <si>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</si>
  <si>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</si>
  <si>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</si>
  <si>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</si>
  <si>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</si>
  <si>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</si>
  <si>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</si>
  <si>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</si>
  <si>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</si>
  <si>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</si>
  <si>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</si>
  <si>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</si>
  <si>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</si>
  <si>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</si>
  <si>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</si>
  <si>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</si>
  <si>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</si>
  <si>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</si>
  <si>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</si>
  <si>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</si>
  <si>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</si>
  <si>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</si>
  <si>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</si>
  <si>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</si>
  <si>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</si>
  <si>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</si>
  <si>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</si>
  <si>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</si>
  <si>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</si>
  <si>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</si>
  <si>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</si>
  <si>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</si>
  <si>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</si>
  <si>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</si>
  <si>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</si>
  <si>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</si>
  <si>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</si>
  <si>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</si>
  <si>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</si>
  <si>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</si>
  <si>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</si>
  <si>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</si>
  <si>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</si>
  <si>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</si>
  <si>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</si>
  <si>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</si>
  <si>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</si>
  <si>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</si>
  <si>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</si>
  <si>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</si>
  <si>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</si>
  <si>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</si>
  <si>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</si>
  <si>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</si>
  <si>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</si>
  <si>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</si>
  <si>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</si>
  <si>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</si>
  <si>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</si>
  <si>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</si>
  <si>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</si>
  <si>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</si>
  <si>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</si>
  <si>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</si>
  <si>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</si>
  <si>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</si>
  <si>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</si>
  <si>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</si>
  <si>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</si>
  <si>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</si>
  <si>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</si>
  <si>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</si>
  <si>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</si>
  <si>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</si>
  <si>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</si>
  <si>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</si>
  <si>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</si>
  <si>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</si>
  <si>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</si>
  <si>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</si>
  <si>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</si>
  <si>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</si>
  <si>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</si>
  <si>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</si>
  <si>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</si>
  <si>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</si>
  <si>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</si>
  <si>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</si>
  <si>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</si>
  <si>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</si>
  <si>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</si>
  <si>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</si>
  <si>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</si>
  <si>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</si>
  <si>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</si>
  <si>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</si>
  <si>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</si>
  <si>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</si>
  <si>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</si>
  <si>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</si>
  <si>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</si>
  <si>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</si>
  <si>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</si>
  <si>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</si>
  <si>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</si>
  <si>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</si>
  <si>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</si>
  <si>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</si>
  <si>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</si>
  <si>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</si>
  <si>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</si>
  <si>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</si>
  <si>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</si>
  <si>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</si>
  <si>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</si>
  <si>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</si>
  <si>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</si>
  <si>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</si>
  <si>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</si>
  <si>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</si>
  <si>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</si>
  <si>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</si>
  <si>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</si>
  <si>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</si>
  <si>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</si>
  <si>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</si>
  <si>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</si>
  <si>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</si>
  <si>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</si>
  <si>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</si>
  <si>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</si>
  <si>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</si>
  <si>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</si>
  <si>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</si>
  <si>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</si>
  <si>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</si>
  <si>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</si>
  <si>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</si>
  <si>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</si>
  <si>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</si>
  <si>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</si>
  <si>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</si>
  <si>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</si>
  <si>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</si>
  <si>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</si>
  <si>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</si>
  <si>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</si>
  <si>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</si>
  <si>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</si>
  <si>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</si>
  <si>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</si>
  <si>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</si>
  <si>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</si>
  <si>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</si>
  <si>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</si>
  <si>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</si>
  <si>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</si>
  <si>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</si>
  <si>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</si>
  <si>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</si>
  <si>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</si>
  <si>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</si>
  <si>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</si>
  <si>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</si>
  <si>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</si>
  <si>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</si>
  <si>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</si>
  <si>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</si>
  <si>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</si>
  <si>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</si>
  <si>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</si>
  <si>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</si>
  <si>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</si>
  <si>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</si>
  <si>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</si>
  <si>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</si>
  <si>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</si>
  <si>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</si>
  <si>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</si>
  <si>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</si>
  <si>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</si>
  <si>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</si>
  <si>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</si>
  <si>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</si>
  <si>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</si>
  <si>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</si>
  <si>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</si>
  <si>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</si>
  <si>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</si>
  <si>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</si>
  <si>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</si>
  <si>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</si>
  <si>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</si>
  <si>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</si>
  <si>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</si>
  <si>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</si>
  <si>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</si>
  <si>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</si>
  <si>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</si>
  <si>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</si>
  <si>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</si>
  <si>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</si>
  <si>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</si>
  <si>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</si>
  <si>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</si>
  <si>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</si>
  <si>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</si>
  <si>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</si>
  <si>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</si>
  <si>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</si>
  <si>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</si>
  <si>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</si>
  <si>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</si>
  <si>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</si>
  <si>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</si>
  <si>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</si>
  <si>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</si>
  <si>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</si>
  <si>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</si>
  <si>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</si>
  <si>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</si>
  <si>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</si>
  <si>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</si>
  <si>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</si>
  <si>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</si>
  <si>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</si>
  <si>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</si>
  <si>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</si>
  <si>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</si>
  <si>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</si>
  <si>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</si>
  <si>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</si>
  <si>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</si>
  <si>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</si>
  <si>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</si>
  <si>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</si>
  <si>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</si>
  <si>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</si>
  <si>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</si>
  <si>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</si>
  <si>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</si>
  <si>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</si>
  <si>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</si>
  <si>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</si>
  <si>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</si>
  <si>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</si>
  <si>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</si>
  <si>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</si>
  <si>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</si>
  <si>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</si>
  <si>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</si>
  <si>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</si>
  <si>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</si>
  <si>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</si>
  <si>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</si>
  <si>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</si>
  <si>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</si>
  <si>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</si>
  <si>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</si>
  <si>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</si>
  <si>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</si>
  <si>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</si>
  <si>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</si>
  <si>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</si>
  <si>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</si>
  <si>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</si>
  <si>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</si>
  <si>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</si>
  <si>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</si>
  <si>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</si>
  <si>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</si>
  <si>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</si>
  <si>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</si>
  <si>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</si>
  <si>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</si>
  <si>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</si>
  <si>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</si>
  <si>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</si>
  <si>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</si>
  <si>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</si>
  <si>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</si>
  <si>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</si>
  <si>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</si>
  <si>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</si>
  <si>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</si>
  <si>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</si>
  <si>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</si>
  <si>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</si>
  <si>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</si>
  <si>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</si>
  <si>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</si>
  <si>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</si>
  <si>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</si>
  <si>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</si>
  <si>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</si>
  <si>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</si>
  <si>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</si>
  <si>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</si>
  <si>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</si>
  <si>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</si>
  <si>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</si>
  <si>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</si>
  <si>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</si>
  <si>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</si>
  <si>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</si>
  <si>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</si>
  <si>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</si>
  <si>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</si>
  <si>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</si>
  <si>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</si>
  <si>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</si>
  <si>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</si>
  <si>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</si>
  <si>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</si>
  <si>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</si>
  <si>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</si>
  <si>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</si>
  <si>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</si>
  <si>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</si>
  <si>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</si>
  <si>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</si>
  <si>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</si>
  <si>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</si>
  <si>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</si>
  <si>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</si>
  <si>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</si>
  <si>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</si>
  <si>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</si>
  <si>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</si>
  <si>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</si>
  <si>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</si>
  <si>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</si>
  <si>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</si>
  <si>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</si>
  <si>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</si>
  <si>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</si>
  <si>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</si>
  <si>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</si>
  <si>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</si>
  <si>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</si>
  <si>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</si>
  <si>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</si>
  <si>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</si>
  <si>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</si>
  <si>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</si>
  <si>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</si>
  <si>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</si>
  <si>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</si>
  <si>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</si>
  <si>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</si>
  <si>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</si>
  <si>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</si>
  <si>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</si>
  <si>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</si>
  <si>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</si>
  <si>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</si>
  <si>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</si>
  <si>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</si>
  <si>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</si>
  <si>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</si>
  <si>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</si>
  <si>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</si>
  <si>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</si>
  <si>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</si>
  <si>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</si>
  <si>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</si>
  <si>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</si>
  <si>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</si>
  <si>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</si>
  <si>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</si>
  <si>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</si>
  <si>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</si>
  <si>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</si>
  <si>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</si>
  <si>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</si>
  <si>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</si>
  <si>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</si>
  <si>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</si>
  <si>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</si>
  <si>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</si>
  <si>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</si>
  <si>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</si>
  <si>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</si>
  <si>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</si>
  <si>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</si>
  <si>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</si>
  <si>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</si>
  <si>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</si>
  <si>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</si>
  <si>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</si>
  <si>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</si>
  <si>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</si>
  <si>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</si>
  <si>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</si>
  <si>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</si>
  <si>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</si>
  <si>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</si>
  <si>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</si>
  <si>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</si>
  <si>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</si>
  <si>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</si>
  <si>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</si>
  <si>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</si>
  <si>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</si>
  <si>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</si>
  <si>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</si>
  <si>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</si>
  <si>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</si>
  <si>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</si>
  <si>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</si>
  <si>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</si>
  <si>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</si>
  <si>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</si>
  <si>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</si>
  <si>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</si>
  <si>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</si>
  <si>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</si>
  <si>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</si>
  <si>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</si>
  <si>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</si>
  <si>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</si>
  <si>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</si>
  <si>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</si>
  <si>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</si>
  <si>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</si>
  <si>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</si>
  <si>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</si>
  <si>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</si>
  <si>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</si>
  <si>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</si>
  <si>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</si>
  <si>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</si>
  <si>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</si>
  <si>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</si>
  <si>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</si>
  <si>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</si>
  <si>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</si>
  <si>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</si>
  <si>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</si>
  <si>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</si>
  <si>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</si>
  <si>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</si>
  <si>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</si>
  <si>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</si>
  <si>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</si>
  <si>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</si>
  <si>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</si>
  <si>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</si>
  <si>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</si>
  <si>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</si>
  <si>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</si>
  <si>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</si>
  <si>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</si>
  <si>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</si>
  <si>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</si>
  <si>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</si>
  <si>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</si>
  <si>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</si>
  <si>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</si>
  <si>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</si>
  <si>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</si>
  <si>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</si>
  <si>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</si>
  <si>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</si>
  <si>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</si>
  <si>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</si>
  <si>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</si>
  <si>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</si>
  <si>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</si>
  <si>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</si>
  <si>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</si>
  <si>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</si>
  <si>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</si>
  <si>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</si>
  <si>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</si>
  <si>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</si>
  <si>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</si>
  <si>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</si>
  <si>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</si>
  <si>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</si>
  <si>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</si>
  <si>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</si>
  <si>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</si>
  <si>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</si>
  <si>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</si>
  <si>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</si>
  <si>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</si>
  <si>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</si>
  <si>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</si>
  <si>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</si>
  <si>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</si>
  <si>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</si>
  <si>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</si>
  <si>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</si>
  <si>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</si>
  <si>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</si>
  <si>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</si>
  <si>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</si>
  <si>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</si>
  <si>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</si>
  <si>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</si>
  <si>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</si>
  <si>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</si>
  <si>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</si>
  <si>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</si>
  <si>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</si>
  <si>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</si>
  <si>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</si>
  <si>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</si>
  <si>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</si>
  <si>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</si>
  <si>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</si>
  <si>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</si>
  <si>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</si>
  <si>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</si>
  <si>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</si>
  <si>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</si>
  <si>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</si>
  <si>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</si>
  <si>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</si>
  <si>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</si>
  <si>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</si>
  <si>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</si>
  <si>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</si>
  <si>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</si>
  <si>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</si>
  <si>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</si>
  <si>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</si>
  <si>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</si>
  <si>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</si>
  <si>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</si>
  <si>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</si>
  <si>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</si>
  <si>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</si>
  <si>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</si>
  <si>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</si>
  <si>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</si>
  <si>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</si>
  <si>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</si>
  <si>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</si>
  <si>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</si>
  <si>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</si>
  <si>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</si>
  <si>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</si>
  <si>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</si>
  <si>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</si>
  <si>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</si>
  <si>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</si>
  <si>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</si>
  <si>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</si>
  <si>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</si>
  <si>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</si>
  <si>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</si>
  <si>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</si>
  <si>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</si>
  <si>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</si>
  <si>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</si>
  <si>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</si>
  <si>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</si>
  <si>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</si>
  <si>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</si>
  <si>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</si>
  <si>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</si>
  <si>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</si>
  <si>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</si>
  <si>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</si>
  <si>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</si>
  <si>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</si>
  <si>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</si>
  <si>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</si>
  <si>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</si>
  <si>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</si>
  <si>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</si>
  <si>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</si>
  <si>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</si>
  <si>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</si>
  <si>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</si>
  <si>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</si>
  <si>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</si>
  <si>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</si>
  <si>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</si>
  <si>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</si>
  <si>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</si>
  <si>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</si>
  <si>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</si>
  <si>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</si>
  <si>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</si>
  <si>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</si>
  <si>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</si>
  <si>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</si>
  <si>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</si>
  <si>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</si>
  <si>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</si>
  <si>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</si>
  <si>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</si>
  <si>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</si>
  <si>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</si>
  <si>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</si>
  <si>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</si>
  <si>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</si>
  <si>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</si>
  <si>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</si>
  <si>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</si>
  <si>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</si>
  <si>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</si>
  <si>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</si>
  <si>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</si>
  <si>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</si>
  <si>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</si>
  <si>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</si>
  <si>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</si>
  <si>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</si>
  <si>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</si>
  <si>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</si>
  <si>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</si>
  <si>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</si>
  <si>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</si>
  <si>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</si>
  <si>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</si>
  <si>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</si>
  <si>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</si>
  <si>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</si>
  <si>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</si>
  <si>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</si>
  <si>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</si>
  <si>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</si>
  <si>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</si>
  <si>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</si>
  <si>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</si>
  <si>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</si>
  <si>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</si>
  <si>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</si>
  <si>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</si>
  <si>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</si>
  <si>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</si>
  <si>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</si>
  <si>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</si>
  <si>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</si>
  <si>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</si>
  <si>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</si>
  <si>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</si>
  <si>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</si>
  <si>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</si>
  <si>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</si>
  <si>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</si>
  <si>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</si>
  <si>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</si>
  <si>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</si>
  <si>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</si>
  <si>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</si>
  <si>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</si>
  <si>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</si>
  <si>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</si>
  <si>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</si>
  <si>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</si>
  <si>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</si>
  <si>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</si>
  <si>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</si>
  <si>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</si>
  <si>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</si>
  <si>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</si>
  <si>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</si>
  <si>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</si>
  <si>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</si>
  <si>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</si>
  <si>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</si>
  <si>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</si>
  <si>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</si>
  <si>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</si>
  <si>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</si>
  <si>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</si>
  <si>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</si>
  <si>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</si>
  <si>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</si>
  <si>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</si>
  <si>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</si>
  <si>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</si>
  <si>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</si>
  <si>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</si>
  <si>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</si>
  <si>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</si>
  <si>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</si>
  <si>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</si>
  <si>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</si>
  <si>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</si>
  <si>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</si>
  <si>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</si>
  <si>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</si>
  <si>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</si>
  <si>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</si>
  <si>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</si>
  <si>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</si>
  <si>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</si>
  <si>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</si>
  <si>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</si>
  <si>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</si>
  <si>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</si>
  <si>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</si>
  <si>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</si>
  <si>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</si>
  <si>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</si>
  <si>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</si>
  <si>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</si>
  <si>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</si>
  <si>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</si>
  <si>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</si>
  <si>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</si>
  <si>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</si>
  <si>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</si>
  <si>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</si>
  <si>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</si>
  <si>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</si>
  <si>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</si>
  <si>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</si>
  <si>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</si>
  <si>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</si>
  <si>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</si>
  <si>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</si>
  <si>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</si>
  <si>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</si>
  <si>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</si>
  <si>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</si>
  <si>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</si>
  <si>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</si>
  <si>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</si>
  <si>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</si>
  <si>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</si>
  <si>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</si>
  <si>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</si>
  <si>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</si>
  <si>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</si>
  <si>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</si>
  <si>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</si>
  <si>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</si>
  <si>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</si>
  <si>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</si>
  <si>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</si>
  <si>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</si>
  <si>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</si>
  <si>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</si>
  <si>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</si>
  <si>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</si>
  <si>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</si>
  <si>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</si>
  <si>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</si>
  <si>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</si>
  <si>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</si>
  <si>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</si>
  <si>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</si>
  <si>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</si>
  <si>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</si>
  <si>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</si>
  <si>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</si>
  <si>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</si>
  <si>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</si>
  <si>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</si>
  <si>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</si>
  <si>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</si>
  <si>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</si>
  <si>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</si>
  <si>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</si>
  <si>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</si>
  <si>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</si>
  <si>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</si>
  <si>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</si>
  <si>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</si>
  <si>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</si>
  <si>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</si>
  <si>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</si>
  <si>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</si>
  <si>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</si>
  <si>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</si>
  <si>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</si>
  <si>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</si>
  <si>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</si>
  <si>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</si>
  <si>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</si>
  <si>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</si>
  <si>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</si>
  <si>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</si>
  <si>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</si>
  <si>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</si>
  <si>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</si>
  <si>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</si>
  <si>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</si>
  <si>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</si>
  <si>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</si>
  <si>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</si>
  <si>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</si>
  <si>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</si>
  <si>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</si>
  <si>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</si>
  <si>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</si>
  <si>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</si>
  <si>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</si>
  <si>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</si>
  <si>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</si>
  <si>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</si>
  <si>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</si>
  <si>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</si>
  <si>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</si>
  <si>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</si>
  <si>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</si>
  <si>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</si>
  <si>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</si>
  <si>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</si>
  <si>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</si>
  <si>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</si>
  <si>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</si>
  <si>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</si>
  <si>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</si>
  <si>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</si>
  <si>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</si>
  <si>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</si>
  <si>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</si>
  <si>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</si>
  <si>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</si>
  <si>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</si>
  <si>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</si>
  <si>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</si>
  <si>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</si>
  <si>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</si>
  <si>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</si>
  <si>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</si>
  <si>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</si>
  <si>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</si>
  <si>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</si>
  <si>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</si>
  <si>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</si>
  <si>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</si>
  <si>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</si>
  <si>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</si>
  <si>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</si>
  <si>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</si>
  <si>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</si>
  <si>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</si>
  <si>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</si>
  <si>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</si>
  <si>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</si>
  <si>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</si>
  <si>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</si>
  <si>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</si>
  <si>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</si>
  <si>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</si>
  <si>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</si>
  <si>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</si>
  <si>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</si>
  <si>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</si>
  <si>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</si>
  <si>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</si>
  <si>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</si>
  <si>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</si>
  <si>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</si>
  <si>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</si>
  <si>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</si>
  <si>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</si>
  <si>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</si>
  <si>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</si>
  <si>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</si>
  <si>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</si>
  <si>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</si>
  <si>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</si>
  <si>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</si>
  <si>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</si>
  <si>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</si>
  <si>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</si>
  <si>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</si>
  <si>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</si>
  <si>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</si>
  <si>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</si>
  <si>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</si>
  <si>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</si>
  <si>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</si>
  <si>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</si>
  <si>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</si>
  <si>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</si>
  <si>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</si>
  <si>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</si>
  <si>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</si>
  <si>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</si>
  <si>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</si>
  <si>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</si>
  <si>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</si>
  <si>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</si>
  <si>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</si>
  <si>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</si>
  <si>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</si>
  <si>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</si>
  <si>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</si>
  <si>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</si>
  <si>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</si>
  <si>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</si>
  <si>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</si>
  <si>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</si>
  <si>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</si>
  <si>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</si>
  <si>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</si>
  <si>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</si>
  <si>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</si>
  <si>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</si>
  <si>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</si>
  <si>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</si>
  <si>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</si>
  <si>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</si>
  <si>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</si>
  <si>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</si>
  <si>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</si>
  <si>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</si>
  <si>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</si>
  <si>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</si>
  <si>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</si>
  <si>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</si>
  <si>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</si>
  <si>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</si>
  <si>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</si>
  <si>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</si>
  <si>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</si>
  <si>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</si>
  <si>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</si>
  <si>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</si>
  <si>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</si>
  <si>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</si>
  <si>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</si>
  <si>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</si>
  <si>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</si>
  <si>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</si>
  <si>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</si>
  <si>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</si>
  <si>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</si>
  <si>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</si>
  <si>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</si>
  <si>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</si>
  <si>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</si>
  <si>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</si>
  <si>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</si>
  <si>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</si>
  <si>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</si>
  <si>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</si>
  <si>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</si>
  <si>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</si>
  <si>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</si>
  <si>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</si>
  <si>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</si>
  <si>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</si>
  <si>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</si>
  <si>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</si>
  <si>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</si>
  <si>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</si>
  <si>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</si>
  <si>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</si>
  <si>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</si>
  <si>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</si>
  <si>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</si>
  <si>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</si>
  <si>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</si>
  <si>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</si>
  <si>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</si>
  <si>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</si>
  <si>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</si>
  <si>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</si>
  <si>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</si>
  <si>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</si>
  <si>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</si>
  <si>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</si>
  <si>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</si>
  <si>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</si>
  <si>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</si>
  <si>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</si>
  <si>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</si>
  <si>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</si>
  <si>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</si>
  <si>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</si>
  <si>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</si>
  <si>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</si>
  <si>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</si>
  <si>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</si>
  <si>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</si>
  <si>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</si>
  <si>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</si>
  <si>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</si>
  <si>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</si>
  <si>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</si>
  <si>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</si>
  <si>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</si>
  <si>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</si>
  <si>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</si>
  <si>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</si>
  <si>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</si>
  <si>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</si>
  <si>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</si>
  <si>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</si>
  <si>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</si>
  <si>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</si>
  <si>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</si>
  <si>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</si>
  <si>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</si>
  <si>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</si>
  <si>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</si>
  <si>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</si>
  <si>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</si>
  <si>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</si>
  <si>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</si>
  <si>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</si>
  <si>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</si>
  <si>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</si>
  <si>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</si>
  <si>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</si>
  <si>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</si>
  <si>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</si>
  <si>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</si>
  <si>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</si>
  <si>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</si>
  <si>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</si>
  <si>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</si>
  <si>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</si>
  <si>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</si>
  <si>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</si>
  <si>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</si>
  <si>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</si>
  <si>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</si>
  <si>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</si>
  <si>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</si>
  <si>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</si>
  <si>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</si>
  <si>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</si>
  <si>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</si>
  <si>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</si>
  <si>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</si>
  <si>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</si>
  <si>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</si>
  <si>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</si>
  <si>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</si>
  <si>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</si>
  <si>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</si>
  <si>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</si>
  <si>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</si>
  <si>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</si>
  <si>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</si>
  <si>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</si>
  <si>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</si>
  <si>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</si>
  <si>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</si>
  <si>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</si>
  <si>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</si>
  <si>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</si>
  <si>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</si>
  <si>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</si>
  <si>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</si>
  <si>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</si>
  <si>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</si>
  <si>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</si>
  <si>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</si>
  <si>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</si>
  <si>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</si>
  <si>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</si>
  <si>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</si>
  <si>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</si>
  <si>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</si>
  <si>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</si>
  <si>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</si>
  <si>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</si>
  <si>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</si>
  <si>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</si>
  <si>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</si>
  <si>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</si>
  <si>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</si>
  <si>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</si>
  <si>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</si>
  <si>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</si>
  <si>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</si>
  <si>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</si>
  <si>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</si>
  <si>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</si>
  <si>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</si>
  <si>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</si>
  <si>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</si>
  <si>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</si>
  <si>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</si>
  <si>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</si>
  <si>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</si>
  <si>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</si>
  <si>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</si>
  <si>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</si>
  <si>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</si>
  <si>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</si>
  <si>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</si>
  <si>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</si>
  <si>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</si>
  <si>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</si>
  <si>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</si>
  <si>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</si>
  <si>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</si>
  <si>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</si>
  <si>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</si>
  <si>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</si>
  <si>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</si>
  <si>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</si>
  <si>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</si>
  <si>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</si>
  <si>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</si>
  <si>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</si>
  <si>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</si>
  <si>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</si>
  <si>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</si>
  <si>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</si>
  <si>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</si>
  <si>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</si>
  <si>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</si>
  <si>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</si>
  <si>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</si>
  <si>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</si>
  <si>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</si>
  <si>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</si>
  <si>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</si>
  <si>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</si>
  <si>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</si>
  <si>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</si>
  <si>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</si>
  <si>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</si>
  <si>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</si>
  <si>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</si>
  <si>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</si>
  <si>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</si>
  <si>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</si>
  <si>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</si>
  <si>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</si>
  <si>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</si>
  <si>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</si>
  <si>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</si>
  <si>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</si>
  <si>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</si>
  <si>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</si>
  <si>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</si>
  <si>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</si>
  <si>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</si>
  <si>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</si>
  <si>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</si>
  <si>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</si>
  <si>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</si>
  <si>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</si>
  <si>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</si>
  <si>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</si>
  <si>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</si>
  <si>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</si>
  <si>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</si>
  <si>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</si>
  <si>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</si>
  <si>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</si>
  <si>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</si>
  <si>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</si>
  <si>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</si>
  <si>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</si>
  <si>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</si>
  <si>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</si>
  <si>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</si>
  <si>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</si>
  <si>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</si>
  <si>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</si>
  <si>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</si>
  <si>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</si>
  <si>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</si>
  <si>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</si>
  <si>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</si>
  <si>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</si>
  <si>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</si>
  <si>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</si>
  <si>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</si>
  <si>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</si>
  <si>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</si>
  <si>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</si>
  <si>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</si>
  <si>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</si>
  <si>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</si>
  <si>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</si>
  <si>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</si>
  <si>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</si>
  <si>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</si>
  <si>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</si>
  <si>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</si>
  <si>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</si>
  <si>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</si>
  <si>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</si>
  <si>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</si>
  <si>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</si>
  <si>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</si>
  <si>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</si>
  <si>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</si>
  <si>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</si>
  <si>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</si>
  <si>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</si>
  <si>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</si>
  <si>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</si>
  <si>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</si>
  <si>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</si>
  <si>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</si>
  <si>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</si>
  <si>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</si>
  <si>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</si>
  <si>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</si>
  <si>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</si>
  <si>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</si>
  <si>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</si>
  <si>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</si>
  <si>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</si>
  <si>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</si>
  <si>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</si>
  <si>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</si>
  <si>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</si>
  <si>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</si>
  <si>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</si>
  <si>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</si>
  <si>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</si>
  <si>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</si>
  <si>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</si>
  <si>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</si>
  <si>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</si>
  <si>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</si>
  <si>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</si>
  <si>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</si>
  <si>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</si>
  <si>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</si>
  <si>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</si>
  <si>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</si>
  <si>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</si>
  <si>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</si>
  <si>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</si>
  <si>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</si>
  <si>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</si>
  <si>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</si>
  <si>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</si>
  <si>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</si>
  <si>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</si>
  <si>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</si>
  <si>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</si>
  <si>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</si>
  <si>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</si>
  <si>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</si>
  <si>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</si>
  <si>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</si>
  <si>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</si>
  <si>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</si>
  <si>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</si>
  <si>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</si>
  <si>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</si>
  <si>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</si>
  <si>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</si>
  <si>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</si>
  <si>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</si>
  <si>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</si>
  <si>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</si>
  <si>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</si>
  <si>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</si>
  <si>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</si>
  <si>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</si>
  <si>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</si>
  <si>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</si>
  <si>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</si>
  <si>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</si>
  <si>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</si>
  <si>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</si>
  <si>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</si>
  <si>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</si>
  <si>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</si>
  <si>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</si>
  <si>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</si>
  <si>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</si>
  <si>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</si>
  <si>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</si>
  <si>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</si>
  <si>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</si>
  <si>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</si>
  <si>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</si>
  <si>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</si>
  <si>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</si>
  <si>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</si>
  <si>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</si>
  <si>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</si>
  <si>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</si>
  <si>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</si>
  <si>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</si>
  <si>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</si>
  <si>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</si>
  <si>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</si>
  <si>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</si>
  <si>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</si>
  <si>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</si>
  <si>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</si>
  <si>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</si>
  <si>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</si>
  <si>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</si>
  <si>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</si>
  <si>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</si>
  <si>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</si>
  <si>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</si>
  <si>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</si>
  <si>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</si>
  <si>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</si>
  <si>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</si>
  <si>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</si>
  <si>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</si>
  <si>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</si>
  <si>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</si>
  <si>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</si>
  <si>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</si>
  <si>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</si>
  <si>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</si>
  <si>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</si>
  <si>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</si>
  <si>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</si>
  <si>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</si>
  <si>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</si>
  <si>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</si>
  <si>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</si>
  <si>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</si>
  <si>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</si>
  <si>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</si>
  <si>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</si>
  <si>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</si>
  <si>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</si>
  <si>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</si>
  <si>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</si>
  <si>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</si>
  <si>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</si>
  <si>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</si>
  <si>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</si>
  <si>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</si>
  <si>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</si>
  <si>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</si>
  <si>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</si>
  <si>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</si>
  <si>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</si>
  <si>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</si>
  <si>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</si>
  <si>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</si>
  <si>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</si>
  <si>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</si>
  <si>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</si>
  <si>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</si>
  <si>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</si>
  <si>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</si>
  <si>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</si>
  <si>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</si>
  <si>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</si>
  <si>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</si>
  <si>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</si>
  <si>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</si>
  <si>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</si>
  <si>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</si>
  <si>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</si>
  <si>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</si>
  <si>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</si>
  <si>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</si>
  <si>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</si>
  <si>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</si>
  <si>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</si>
  <si>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</si>
  <si>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</si>
  <si>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</si>
  <si>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</si>
  <si>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</si>
  <si>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</si>
  <si>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</si>
  <si>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</si>
  <si>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</si>
  <si>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</si>
  <si>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</si>
  <si>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</si>
  <si>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</si>
  <si>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</si>
  <si>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</si>
  <si>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</si>
  <si>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</si>
  <si>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</si>
  <si>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</si>
  <si>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</si>
  <si>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</si>
  <si>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</si>
  <si>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</si>
  <si>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</si>
  <si>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</si>
  <si>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</si>
  <si>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</si>
  <si>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</si>
  <si>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</si>
  <si>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</si>
  <si>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</si>
  <si>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</si>
  <si>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</si>
  <si>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</si>
  <si>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</si>
  <si>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</si>
  <si>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</si>
  <si>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</si>
  <si>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</si>
  <si>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</si>
  <si>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</si>
  <si>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</si>
  <si>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</si>
  <si>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</si>
  <si>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</si>
  <si>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</si>
  <si>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</si>
  <si>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</si>
  <si>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</si>
  <si>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</si>
  <si>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</si>
  <si>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</si>
  <si>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</si>
  <si>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</si>
  <si>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</si>
  <si>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</si>
  <si>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</si>
  <si>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</si>
  <si>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</si>
  <si>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</si>
  <si>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</si>
  <si>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</si>
  <si>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</si>
  <si>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</si>
  <si>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</si>
  <si>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</si>
  <si>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</si>
  <si>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</si>
  <si>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</si>
  <si>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</si>
  <si>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</si>
  <si>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</si>
  <si>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</si>
  <si>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</si>
  <si>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</si>
  <si>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</si>
  <si>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</si>
  <si>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</si>
  <si>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</si>
  <si>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</si>
  <si>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</si>
  <si>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</si>
  <si>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</si>
  <si>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</si>
  <si>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</si>
  <si>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</si>
  <si>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</si>
  <si>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</si>
  <si>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</si>
  <si>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</si>
  <si>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</si>
  <si>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</si>
  <si>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</si>
  <si>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</si>
  <si>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</si>
  <si>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</si>
  <si>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</si>
  <si>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</si>
  <si>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</si>
  <si>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</si>
  <si>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</si>
  <si>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</si>
  <si>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</si>
  <si>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</si>
  <si>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</si>
  <si>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</si>
  <si>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</si>
  <si>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</si>
  <si>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</si>
  <si>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</si>
  <si>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</si>
  <si>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</si>
  <si>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</si>
  <si>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</si>
  <si>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</si>
  <si>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</si>
  <si>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</si>
  <si>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</si>
  <si>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</si>
  <si>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</si>
  <si>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</si>
  <si>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</si>
  <si>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</si>
  <si>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</si>
  <si>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</si>
  <si>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</si>
  <si>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</si>
  <si>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</si>
  <si>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</si>
  <si>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</si>
  <si>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</si>
  <si>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</si>
  <si>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</si>
  <si>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</si>
  <si>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</si>
  <si>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</si>
  <si>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</si>
  <si>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</si>
  <si>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</si>
  <si>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</si>
  <si>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</si>
  <si>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</si>
  <si>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</si>
  <si>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</si>
  <si>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</si>
  <si>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</si>
  <si>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</si>
  <si>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</si>
  <si>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</si>
  <si>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</si>
  <si>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</si>
  <si>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</si>
  <si>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</si>
  <si>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</si>
  <si>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</si>
  <si>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</si>
  <si>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</si>
  <si>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</si>
  <si>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</si>
  <si>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</si>
  <si>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</si>
  <si>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</si>
  <si>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</si>
  <si>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</si>
  <si>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</si>
  <si>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</si>
  <si>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</si>
  <si>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</si>
  <si>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</si>
  <si>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</si>
  <si>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</si>
  <si>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</si>
  <si>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</si>
  <si>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</si>
  <si>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</si>
  <si>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</si>
  <si>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</si>
  <si>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</si>
  <si>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</si>
  <si>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</si>
  <si>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</si>
  <si>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</si>
  <si>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</si>
  <si>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</si>
  <si>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</si>
  <si>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</si>
  <si>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</si>
  <si>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</si>
  <si>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</si>
  <si>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</si>
  <si>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</si>
  <si>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</si>
  <si>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</si>
  <si>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</si>
  <si>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</si>
  <si>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</si>
  <si>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</si>
  <si>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</si>
  <si>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</si>
  <si>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</si>
  <si>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</si>
  <si>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</si>
  <si>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</si>
  <si>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</si>
  <si>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</si>
  <si>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</si>
  <si>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</si>
  <si>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</si>
  <si>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</si>
  <si>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</si>
  <si>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</si>
  <si>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</si>
  <si>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</si>
  <si>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</si>
  <si>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</si>
  <si>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</si>
  <si>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</si>
  <si>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</si>
  <si>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</si>
  <si>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</si>
  <si>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</si>
  <si>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</si>
  <si>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</si>
  <si>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</si>
  <si>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</si>
  <si>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</si>
  <si>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</si>
  <si>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</si>
  <si>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</si>
  <si>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</si>
  <si>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</si>
  <si>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</si>
  <si>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</si>
  <si>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</si>
  <si>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</si>
  <si>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</si>
  <si>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</si>
  <si>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</si>
  <si>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</si>
  <si>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</si>
  <si>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</si>
  <si>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</si>
  <si>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</si>
  <si>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</si>
  <si>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</si>
  <si>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</si>
  <si>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</si>
  <si>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</si>
  <si>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</si>
  <si>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</si>
  <si>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</si>
  <si>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</si>
  <si>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</si>
  <si>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</si>
  <si>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</si>
  <si>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</si>
  <si>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</si>
  <si>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</si>
  <si>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</si>
  <si>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</si>
  <si>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</si>
  <si>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</si>
  <si>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</si>
  <si>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</si>
  <si>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</si>
  <si>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</si>
  <si>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</si>
  <si>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</si>
  <si>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</si>
  <si>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</si>
  <si>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</si>
  <si>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</si>
  <si>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</si>
  <si>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</si>
  <si>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</si>
  <si>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</si>
  <si>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</si>
  <si>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</si>
  <si>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</si>
  <si>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</si>
  <si>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</si>
  <si>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</si>
  <si>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</si>
  <si>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</si>
  <si>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</si>
  <si>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</si>
  <si>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</si>
  <si>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</si>
  <si>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</si>
  <si>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</si>
  <si>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</si>
  <si>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</si>
  <si>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</si>
  <si>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</si>
  <si>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</si>
  <si>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</si>
  <si>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</si>
  <si>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</si>
  <si>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</si>
  <si>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</si>
  <si>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</si>
  <si>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</si>
  <si>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</si>
  <si>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</si>
  <si>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</si>
  <si>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</si>
  <si>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</si>
  <si>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</si>
  <si>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</si>
  <si>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</si>
  <si>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</si>
  <si>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</si>
  <si>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</si>
  <si>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</si>
  <si>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</si>
  <si>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</si>
  <si>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</si>
  <si>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</si>
  <si>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</si>
  <si>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</si>
  <si>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</si>
  <si>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</si>
  <si>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</si>
  <si>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</si>
  <si>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</si>
  <si>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</si>
  <si>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</si>
  <si>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</si>
  <si>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</si>
  <si>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</si>
  <si>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</si>
  <si>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</si>
  <si>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</si>
  <si>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</si>
  <si>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</si>
  <si>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</si>
  <si>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</si>
  <si>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</si>
  <si>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</si>
  <si>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</si>
  <si>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</si>
  <si>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</si>
  <si>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</si>
  <si>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</si>
  <si>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</si>
  <si>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</si>
  <si>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</si>
  <si>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</si>
  <si>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</si>
  <si>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</si>
  <si>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</si>
  <si>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</si>
  <si>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</si>
  <si>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</si>
  <si>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</si>
  <si>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</si>
  <si>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</si>
  <si>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</si>
  <si>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</si>
  <si>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</si>
  <si>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</si>
  <si>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</si>
  <si>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</si>
  <si>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</si>
  <si>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</si>
  <si>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</si>
  <si>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</si>
  <si>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</si>
  <si>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</si>
  <si>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</si>
  <si>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</si>
  <si>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</si>
  <si>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</si>
  <si>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</si>
  <si>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</si>
  <si>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</si>
  <si>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</si>
  <si>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</si>
  <si>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</si>
  <si>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</si>
  <si>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</si>
  <si>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</si>
  <si>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</si>
  <si>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</si>
  <si>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</si>
  <si>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</si>
  <si>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</si>
  <si>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</si>
  <si>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</si>
  <si>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</si>
  <si>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</si>
  <si>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</si>
  <si>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</si>
  <si>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</si>
  <si>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</si>
  <si>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</si>
  <si>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</si>
  <si>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</si>
  <si>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</si>
  <si>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</si>
  <si>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</si>
  <si>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</si>
  <si>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</si>
  <si>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</si>
  <si>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</si>
  <si>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</si>
  <si>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</si>
  <si>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</si>
  <si>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</si>
  <si>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</si>
  <si>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</si>
  <si>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</si>
  <si>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</si>
  <si>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</si>
  <si>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</si>
  <si>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</si>
  <si>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</si>
  <si>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</si>
  <si>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</si>
  <si>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</si>
  <si>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</si>
  <si>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</si>
  <si>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</si>
  <si>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</si>
  <si>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</si>
  <si>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</si>
  <si>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</si>
  <si>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</si>
  <si>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</si>
  <si>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</si>
  <si>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</si>
  <si>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</si>
  <si>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</si>
  <si>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</si>
  <si>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</si>
  <si>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</si>
  <si>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</si>
  <si>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</si>
  <si>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</si>
  <si>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</si>
  <si>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</si>
  <si>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</si>
  <si>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</si>
  <si>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</si>
  <si>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</si>
  <si>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</si>
  <si>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</si>
  <si>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</si>
  <si>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</si>
  <si>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</si>
  <si>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</si>
  <si>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</si>
  <si>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</si>
  <si>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</si>
  <si>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</si>
  <si>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</si>
  <si>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</si>
  <si>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</si>
  <si>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</si>
  <si>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</si>
  <si>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</si>
  <si>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</si>
  <si>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</si>
  <si>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</si>
  <si>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</si>
  <si>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</si>
  <si>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</si>
  <si>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</si>
  <si>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</si>
  <si>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</si>
  <si>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</si>
  <si>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</si>
  <si>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</si>
  <si>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</si>
  <si>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</si>
  <si>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</si>
  <si>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</si>
  <si>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</si>
  <si>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</si>
  <si>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</si>
  <si>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</si>
  <si>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</si>
  <si>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</si>
  <si>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</si>
  <si>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</si>
  <si>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</si>
  <si>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</si>
  <si>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</si>
  <si>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</si>
  <si>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</si>
  <si>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</si>
  <si>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</si>
  <si>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</si>
  <si>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</si>
  <si>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</si>
  <si>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</si>
  <si>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</si>
  <si>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</si>
  <si>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</si>
  <si>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</si>
  <si>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</si>
  <si>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</si>
  <si>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</si>
  <si>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</si>
  <si>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</si>
  <si>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</si>
  <si>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</si>
  <si>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</si>
  <si>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</si>
  <si>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</si>
  <si>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</si>
  <si>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</si>
  <si>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</si>
  <si>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</si>
  <si>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</si>
  <si>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</si>
  <si>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</si>
  <si>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</si>
  <si>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</si>
  <si>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</si>
  <si>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</si>
  <si>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</si>
  <si>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</si>
  <si>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</si>
  <si>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</si>
  <si>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</si>
  <si>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</si>
  <si>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</si>
  <si>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</si>
  <si>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</si>
  <si>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</si>
  <si>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</si>
  <si>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</si>
  <si>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</si>
  <si>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</si>
  <si>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</si>
  <si>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</si>
  <si>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</si>
  <si>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</si>
  <si>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</si>
  <si>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</si>
  <si>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</si>
  <si>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</si>
  <si>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</si>
  <si>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</si>
  <si>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</si>
  <si>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</si>
  <si>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</si>
  <si>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</si>
  <si>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</si>
  <si>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</si>
  <si>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</si>
  <si>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</si>
  <si>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</si>
  <si>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</si>
  <si>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</si>
  <si>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</si>
  <si>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</si>
  <si>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</si>
  <si>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</si>
  <si>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</si>
  <si>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</si>
  <si>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</si>
  <si>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</si>
  <si>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</si>
  <si>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</si>
  <si>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</si>
  <si>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</si>
  <si>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</si>
  <si>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</si>
  <si>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</si>
  <si>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</si>
  <si>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</si>
  <si>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</si>
  <si>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</si>
  <si>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</si>
  <si>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</si>
  <si>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</si>
  <si>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</si>
  <si>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</si>
  <si>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</si>
  <si>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</si>
  <si>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</si>
  <si>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</si>
  <si>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</si>
  <si>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</si>
  <si>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</si>
  <si>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</si>
  <si>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</si>
  <si>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</si>
  <si>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</si>
  <si>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</si>
  <si>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</si>
  <si>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</si>
  <si>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</si>
  <si>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</si>
  <si>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</si>
  <si>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</si>
  <si>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</si>
  <si>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</si>
  <si>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</si>
  <si>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</si>
  <si>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</si>
  <si>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</si>
  <si>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</si>
  <si>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</si>
  <si>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</si>
  <si>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</si>
  <si>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</si>
  <si>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</si>
  <si>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</si>
  <si>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</si>
  <si>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</si>
  <si>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</si>
  <si>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</si>
  <si>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</si>
  <si>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</si>
  <si>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</si>
  <si>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</si>
  <si>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</si>
  <si>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</si>
  <si>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</si>
  <si>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</si>
  <si>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</si>
  <si>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</si>
  <si>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</si>
  <si>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</si>
  <si>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</si>
  <si>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</si>
  <si>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</si>
  <si>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</si>
  <si>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</si>
  <si>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</si>
  <si>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</si>
  <si>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</si>
  <si>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</si>
  <si>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</si>
  <si>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</si>
  <si>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</si>
  <si>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</si>
  <si>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</si>
  <si>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</si>
  <si>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</si>
  <si>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</si>
  <si>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</si>
  <si>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</si>
  <si>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</si>
  <si>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</si>
  <si>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</si>
  <si>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</si>
  <si>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</si>
  <si>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</si>
  <si>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</si>
  <si>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</si>
  <si>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</si>
  <si>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</si>
  <si>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</si>
  <si>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</si>
  <si>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</si>
  <si>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</si>
  <si>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</si>
  <si>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</si>
  <si>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</si>
  <si>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</si>
  <si>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</si>
  <si>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</si>
  <si>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</si>
  <si>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</si>
  <si>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</si>
  <si>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</si>
  <si>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</si>
  <si>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</si>
  <si>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</si>
  <si>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</si>
  <si>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</si>
  <si>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</si>
  <si>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</si>
  <si>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</si>
  <si>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</si>
  <si>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</si>
  <si>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</si>
  <si>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</si>
  <si>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</si>
  <si>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</si>
  <si>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</si>
  <si>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</si>
  <si>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</si>
  <si>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</si>
  <si>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</si>
  <si>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</si>
  <si>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</si>
  <si>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</si>
  <si>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</si>
  <si>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</si>
  <si>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</si>
  <si>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</si>
  <si>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</si>
  <si>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</si>
  <si>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</si>
  <si>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</si>
  <si>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</si>
  <si>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</si>
  <si>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</si>
  <si>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</si>
  <si>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</si>
  <si>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</si>
  <si>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</si>
  <si>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</si>
  <si>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</si>
  <si>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</si>
  <si>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</si>
  <si>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</si>
  <si>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</si>
  <si>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</si>
  <si>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</si>
  <si>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</si>
  <si>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</si>
  <si>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</si>
  <si>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</si>
  <si>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</si>
  <si>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</si>
  <si>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</si>
  <si>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</si>
  <si>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</si>
  <si>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</si>
  <si>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</si>
  <si>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</si>
  <si>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</si>
  <si>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</si>
  <si>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</si>
  <si>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</si>
  <si>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</si>
  <si>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</si>
  <si>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</si>
  <si>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</si>
  <si>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</si>
  <si>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</si>
  <si>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</si>
  <si>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</si>
  <si>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</si>
  <si>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</si>
  <si>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</si>
  <si>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</si>
  <si>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</si>
  <si>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</si>
  <si>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</si>
  <si>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</si>
  <si>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</si>
  <si>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</si>
  <si>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</si>
  <si>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</si>
  <si>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</si>
  <si>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</si>
  <si>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</si>
  <si>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</si>
  <si>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</si>
  <si>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</si>
  <si>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</si>
  <si>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</si>
  <si>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</si>
  <si>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</si>
  <si>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</si>
  <si>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</si>
  <si>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</si>
  <si>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</si>
  <si>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</si>
  <si>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</si>
  <si>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</si>
  <si>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</si>
  <si>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</si>
  <si>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</si>
  <si>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</si>
  <si>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</si>
  <si>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</si>
  <si>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</si>
  <si>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</si>
  <si>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</si>
  <si>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</si>
  <si>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</si>
  <si>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</si>
  <si>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</si>
  <si>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</si>
  <si>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</si>
  <si>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</si>
  <si>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</si>
  <si>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</si>
  <si>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</si>
  <si>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</si>
  <si>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</si>
  <si>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</si>
  <si>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</si>
  <si>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</si>
  <si>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</si>
  <si>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</si>
  <si>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</si>
  <si>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</si>
  <si>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</si>
  <si>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</si>
  <si>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</si>
  <si>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</si>
  <si>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</si>
  <si>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</si>
  <si>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</si>
  <si>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</si>
  <si>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</si>
  <si>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</si>
  <si>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</si>
  <si>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</si>
  <si>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</si>
  <si>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</si>
  <si>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</si>
  <si>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</si>
  <si>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</si>
  <si>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</si>
  <si>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</si>
  <si>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</si>
  <si>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</si>
  <si>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</si>
  <si>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</si>
  <si>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</si>
  <si>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</si>
  <si>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</si>
  <si>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</si>
  <si>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</si>
  <si>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</si>
  <si>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</si>
  <si>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</si>
  <si>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</si>
  <si>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</si>
  <si>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</si>
  <si>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</si>
  <si>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</si>
  <si>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</si>
  <si>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</si>
  <si>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</si>
  <si>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</si>
  <si>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</si>
  <si>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</si>
  <si>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</si>
  <si>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</si>
  <si>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</si>
  <si>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</si>
  <si>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</si>
  <si>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</si>
  <si>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</si>
  <si>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</si>
  <si>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</si>
  <si>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</si>
  <si>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</si>
  <si>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</si>
  <si>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</si>
  <si>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</si>
  <si>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</si>
  <si>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</si>
  <si>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</si>
  <si>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</si>
  <si>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</si>
  <si>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</si>
  <si>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</si>
  <si>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</si>
  <si>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</si>
  <si>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</si>
  <si>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</si>
  <si>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</si>
  <si>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</si>
  <si>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</si>
  <si>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</si>
  <si>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</si>
  <si>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</si>
  <si>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</si>
  <si>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</si>
  <si>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</si>
  <si>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</si>
  <si>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</si>
  <si>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</si>
  <si>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</si>
  <si>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</si>
  <si>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</si>
  <si>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</si>
  <si>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</si>
  <si>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</si>
  <si>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</si>
  <si>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</si>
  <si>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</si>
  <si>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</si>
  <si>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</si>
  <si>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</si>
  <si>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</si>
  <si>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</si>
  <si>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</si>
  <si>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</si>
  <si>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</si>
  <si>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</si>
  <si>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</si>
  <si>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</si>
  <si>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</si>
  <si>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</si>
  <si>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</si>
  <si>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</si>
  <si>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</si>
  <si>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</si>
  <si>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</si>
  <si>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</si>
  <si>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</si>
  <si>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</si>
  <si>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</si>
  <si>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</si>
  <si>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</si>
  <si>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</si>
  <si>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</si>
  <si>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</si>
  <si>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</si>
  <si>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</si>
  <si>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</si>
  <si>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</si>
  <si>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</si>
  <si>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</si>
  <si>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</si>
  <si>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</si>
  <si>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</si>
  <si>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</si>
  <si>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</si>
  <si>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</si>
  <si>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</si>
  <si>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</si>
  <si>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</si>
  <si>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</si>
  <si>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</si>
  <si>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</si>
  <si>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</si>
  <si>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</si>
  <si>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</si>
  <si>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</si>
  <si>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</si>
  <si>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</si>
  <si>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</si>
  <si>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</si>
  <si>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</si>
  <si>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</si>
  <si>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</si>
  <si>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</si>
  <si>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</si>
  <si>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</si>
  <si>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</si>
  <si>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</si>
  <si>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</si>
  <si>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</si>
  <si>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</si>
  <si>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</si>
  <si>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</si>
  <si>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</si>
  <si>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</si>
  <si>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</si>
  <si>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</si>
  <si>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</si>
  <si>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</si>
  <si>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</si>
  <si>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</si>
  <si>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</si>
  <si>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</si>
  <si>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</si>
  <si>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</si>
  <si>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</si>
  <si>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</si>
  <si>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</si>
  <si>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</si>
  <si>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</si>
  <si>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</si>
  <si>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</si>
  <si>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</si>
  <si>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</si>
  <si>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</si>
  <si>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</si>
  <si>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</si>
  <si>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</si>
  <si>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</si>
  <si>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</si>
  <si>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</si>
  <si>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</si>
  <si>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</si>
  <si>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</si>
  <si>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</si>
  <si>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</si>
  <si>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</si>
  <si>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</si>
  <si>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</si>
  <si>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</si>
  <si>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</si>
  <si>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</si>
  <si>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</si>
  <si>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</si>
  <si>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</si>
  <si>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</si>
  <si>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</si>
  <si>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</si>
  <si>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</si>
  <si>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</si>
  <si>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</si>
  <si>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</si>
  <si>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</si>
  <si>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</si>
  <si>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</si>
  <si>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</si>
  <si>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</si>
  <si>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</si>
  <si>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</si>
  <si>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</si>
  <si>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</si>
  <si>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</si>
  <si>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</si>
  <si>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</si>
  <si>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</si>
  <si>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</si>
  <si>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</si>
  <si>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</si>
  <si>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</si>
  <si>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</si>
  <si>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</si>
  <si>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</si>
  <si>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</si>
  <si>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</si>
  <si>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</si>
  <si>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</si>
  <si>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</si>
  <si>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</si>
  <si>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</si>
  <si>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</si>
  <si>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</si>
  <si>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</si>
  <si>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</si>
  <si>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</si>
  <si>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</si>
  <si>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</si>
  <si>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</si>
  <si>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</si>
  <si>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</si>
  <si>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</si>
  <si>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</si>
  <si>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</si>
  <si>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</si>
  <si>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</si>
  <si>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</si>
  <si>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</si>
  <si>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</si>
  <si>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</si>
  <si>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</si>
  <si>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</si>
  <si>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</si>
  <si>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</si>
  <si>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</si>
  <si>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</si>
  <si>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</si>
  <si>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</si>
  <si>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</si>
  <si>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</si>
  <si>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</si>
  <si>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</si>
  <si>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</si>
  <si>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</si>
  <si>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</si>
  <si>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</si>
  <si>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</si>
  <si>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</si>
  <si>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</si>
  <si>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</si>
  <si>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</si>
  <si>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</si>
  <si>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</si>
  <si>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</si>
  <si>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</si>
  <si>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</si>
  <si>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</si>
  <si>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</si>
  <si>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</si>
  <si>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</si>
  <si>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</si>
  <si>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</si>
  <si>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</si>
  <si>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</si>
  <si>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</si>
  <si>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</si>
  <si>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</si>
  <si>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</si>
  <si>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</si>
  <si>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</si>
  <si>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</si>
  <si>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</si>
  <si>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</si>
  <si>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</si>
  <si>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</si>
  <si>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</si>
  <si>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</si>
  <si>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</si>
  <si>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</si>
  <si>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</si>
  <si>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</si>
  <si>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</si>
  <si>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</si>
  <si>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</si>
  <si>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</si>
  <si>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</si>
  <si>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</si>
  <si>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</si>
  <si>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</si>
  <si>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</si>
  <si>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</si>
  <si>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</si>
  <si>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</si>
  <si>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</si>
  <si>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</si>
  <si>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</si>
  <si>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</si>
  <si>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</si>
  <si>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</si>
  <si>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</si>
  <si>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</si>
  <si>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</si>
  <si>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</si>
  <si>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</si>
  <si>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</si>
  <si>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</si>
  <si>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</si>
  <si>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</si>
  <si>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</si>
  <si>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</si>
  <si>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</si>
  <si>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</si>
  <si>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</si>
  <si>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</si>
  <si>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</si>
  <si>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</si>
  <si>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</si>
  <si>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</si>
  <si>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</si>
  <si>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</si>
  <si>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</si>
  <si>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</si>
  <si>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</si>
  <si>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</si>
  <si>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</si>
  <si>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</si>
  <si>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</si>
  <si>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</si>
  <si>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</si>
  <si>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</si>
  <si>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</si>
  <si>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</si>
  <si>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</si>
  <si>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</si>
  <si>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</si>
  <si>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</si>
  <si>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</si>
  <si>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</si>
  <si>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</si>
  <si>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</si>
  <si>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</si>
  <si>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</si>
  <si>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</si>
  <si>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</si>
  <si>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</si>
  <si>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</si>
  <si>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</si>
  <si>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</si>
  <si>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</si>
  <si>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</si>
  <si>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</si>
  <si>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</si>
  <si>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</si>
  <si>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</si>
  <si>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</si>
  <si>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</si>
  <si>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</si>
  <si>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</si>
  <si>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</si>
  <si>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</si>
  <si>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</si>
  <si>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</si>
  <si>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</si>
  <si>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</si>
  <si>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</si>
  <si>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</si>
  <si>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</si>
  <si>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</si>
  <si>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</si>
  <si>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</si>
  <si>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</si>
  <si>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</si>
  <si>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</si>
  <si>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</si>
  <si>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</si>
  <si>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</si>
  <si>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</si>
  <si>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</si>
  <si>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</si>
  <si>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</si>
  <si>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</si>
  <si>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</si>
  <si>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</si>
  <si>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</si>
  <si>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</si>
  <si>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</si>
  <si>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</si>
  <si>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</si>
  <si>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</si>
  <si>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</si>
  <si>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</si>
  <si>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</si>
  <si>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</si>
  <si>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</si>
  <si>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</si>
  <si>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</si>
  <si>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</si>
  <si>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</si>
  <si>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</si>
  <si>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</si>
  <si>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</si>
  <si>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</si>
  <si>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</si>
  <si>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</si>
  <si>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</si>
  <si>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</si>
  <si>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</si>
  <si>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</si>
  <si>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</si>
  <si>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</si>
  <si>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</si>
  <si>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</si>
  <si>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</si>
  <si>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</si>
  <si>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</si>
  <si>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</si>
  <si>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</si>
  <si>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</si>
  <si>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</si>
  <si>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</si>
  <si>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</si>
  <si>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</si>
  <si>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</si>
  <si>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</si>
  <si>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</si>
  <si>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</si>
  <si>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</si>
  <si>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</si>
  <si>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</si>
  <si>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</si>
  <si>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</si>
  <si>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</si>
  <si>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</si>
  <si>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</si>
  <si>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</si>
  <si>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</si>
  <si>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</si>
  <si>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</si>
  <si>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</si>
  <si>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</si>
  <si>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</si>
  <si>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</si>
  <si>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</si>
  <si>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</si>
  <si>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</si>
  <si>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</si>
  <si>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</si>
  <si>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</si>
  <si>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</si>
  <si>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</si>
  <si>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</si>
  <si>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</si>
  <si>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</si>
  <si>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</si>
  <si>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</si>
  <si>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</si>
  <si>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</si>
  <si>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</si>
  <si>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</si>
  <si>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</si>
  <si>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</si>
  <si>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</si>
  <si>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</si>
  <si>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</si>
  <si>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</si>
  <si>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</si>
  <si>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</si>
  <si>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</si>
  <si>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</si>
  <si>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</si>
  <si>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</si>
  <si>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</si>
  <si>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</si>
  <si>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</si>
  <si>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</si>
  <si>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</si>
  <si>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</si>
  <si>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</si>
  <si>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</si>
  <si>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</si>
  <si>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</si>
  <si>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</si>
  <si>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</si>
  <si>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</si>
  <si>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</si>
  <si>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</si>
  <si>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</si>
  <si>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</si>
  <si>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</si>
  <si>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</si>
  <si>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</si>
  <si>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</si>
  <si>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</si>
  <si>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</si>
  <si>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</si>
  <si>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</si>
  <si>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</si>
  <si>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</si>
  <si>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</si>
  <si>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</si>
  <si>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</si>
  <si>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</si>
  <si>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</si>
  <si>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</si>
  <si>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</si>
  <si>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</si>
  <si>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</si>
  <si>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</si>
  <si>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</si>
  <si>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</si>
  <si>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</si>
  <si>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</si>
  <si>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</si>
  <si>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</si>
  <si>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</si>
  <si>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</si>
  <si>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</si>
  <si>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</si>
  <si>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</si>
  <si>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</si>
  <si>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</si>
  <si>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</si>
  <si>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</si>
  <si>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</si>
  <si>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</si>
  <si>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</si>
  <si>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</si>
  <si>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</si>
  <si>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</si>
  <si>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</si>
  <si>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</si>
  <si>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</si>
  <si>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</si>
  <si>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</si>
  <si>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</si>
  <si>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</si>
  <si>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</si>
  <si>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</si>
  <si>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</si>
  <si>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</si>
  <si>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</si>
  <si>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</si>
  <si>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</si>
  <si>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</si>
  <si>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</si>
  <si>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</si>
  <si>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</si>
  <si>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</si>
  <si>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</si>
  <si>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</si>
  <si>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</si>
  <si>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</si>
  <si>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</si>
  <si>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</si>
  <si>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</si>
  <si>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</si>
  <si>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</si>
  <si>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</si>
  <si>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</si>
  <si>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</si>
  <si>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</si>
  <si>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</si>
  <si>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</si>
  <si>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</si>
  <si>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</si>
  <si>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</si>
  <si>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</si>
  <si>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</si>
  <si>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</si>
  <si>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</si>
  <si>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</si>
  <si>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</si>
  <si>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</si>
  <si>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</si>
  <si>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</si>
  <si>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</si>
  <si>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</si>
  <si>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</si>
  <si>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</si>
  <si>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</si>
  <si>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</si>
  <si>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</si>
  <si>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</si>
  <si>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</si>
  <si>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</si>
  <si>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</si>
  <si>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</si>
  <si>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</si>
  <si>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</si>
  <si>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</si>
  <si>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</si>
  <si>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</si>
  <si>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</si>
  <si>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</si>
  <si>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</si>
  <si>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</si>
  <si>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</si>
  <si>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</si>
  <si>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</si>
  <si>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</si>
  <si>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</si>
  <si>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</si>
  <si>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</si>
  <si>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</si>
  <si>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</si>
  <si>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</si>
  <si>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</si>
  <si>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</si>
  <si>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</si>
  <si>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</si>
  <si>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</si>
  <si>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</si>
  <si>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</si>
  <si>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</si>
  <si>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</si>
  <si>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</si>
  <si>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</si>
  <si>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</si>
  <si>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</si>
  <si>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</si>
  <si>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</si>
  <si>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</si>
  <si>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</si>
  <si>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</si>
  <si>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</si>
  <si>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</si>
  <si>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</si>
  <si>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</si>
  <si>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</si>
  <si>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</si>
  <si>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</si>
  <si>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</si>
  <si>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</si>
  <si>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</si>
  <si>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</si>
  <si>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</si>
  <si>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</si>
  <si>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</si>
  <si>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</si>
  <si>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</si>
  <si>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</si>
  <si>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</si>
  <si>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</si>
  <si>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</si>
  <si>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</si>
  <si>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</si>
  <si>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</si>
  <si>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</si>
  <si>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</si>
  <si>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</si>
  <si>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</si>
  <si>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</si>
  <si>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</si>
  <si>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</si>
  <si>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</si>
  <si>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</si>
  <si>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</si>
  <si>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</si>
  <si>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</si>
  <si>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</si>
  <si>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</si>
  <si>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</si>
  <si>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</si>
  <si>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</si>
  <si>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</si>
  <si>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</si>
  <si>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</si>
  <si>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</si>
  <si>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</si>
  <si>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</si>
  <si>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</si>
  <si>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</si>
  <si>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</si>
  <si>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</si>
  <si>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</si>
  <si>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</si>
  <si>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</si>
  <si>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</si>
  <si>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</si>
  <si>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</si>
  <si>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</si>
  <si>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</si>
  <si>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</si>
  <si>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</si>
  <si>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</si>
  <si>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</si>
  <si>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</si>
  <si>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</si>
  <si>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</si>
  <si>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</si>
  <si>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</si>
  <si>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</si>
  <si>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</si>
  <si>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</si>
  <si>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</si>
  <si>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</si>
  <si>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</si>
  <si>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</si>
  <si>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</si>
  <si>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</si>
  <si>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</si>
  <si>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</si>
  <si>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</si>
  <si>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</si>
  <si>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</si>
  <si>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</si>
  <si>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</si>
  <si>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</si>
  <si>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</si>
  <si>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</si>
  <si>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</si>
  <si>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</si>
  <si>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</si>
  <si>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</si>
  <si>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</si>
  <si>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</si>
  <si>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</si>
  <si>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</si>
  <si>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</si>
  <si>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</si>
  <si>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</si>
  <si>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</si>
  <si>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</si>
  <si>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</si>
  <si>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</si>
  <si>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</si>
  <si>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</si>
  <si>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</si>
  <si>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</si>
  <si>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</si>
  <si>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</si>
  <si>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</si>
  <si>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</si>
  <si>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</si>
  <si>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</si>
  <si>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</si>
  <si>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</si>
  <si>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</si>
  <si>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</si>
  <si>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</si>
  <si>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</si>
  <si>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</si>
  <si>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</si>
  <si>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</si>
  <si>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</si>
  <si>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</si>
  <si>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</si>
  <si>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</si>
  <si>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</si>
  <si>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</si>
  <si>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</si>
  <si>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</si>
  <si>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</si>
  <si>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</si>
  <si>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</si>
  <si>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</si>
  <si>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</si>
  <si>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</si>
  <si>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</si>
  <si>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</si>
  <si>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</si>
  <si>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</si>
  <si>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</si>
  <si>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</si>
  <si>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</si>
  <si>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</si>
  <si>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</si>
  <si>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</si>
  <si>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</si>
  <si>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</si>
  <si>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</si>
  <si>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</si>
  <si>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</si>
  <si>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</si>
  <si>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</si>
  <si>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</si>
  <si>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</si>
  <si>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</si>
  <si>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</si>
  <si>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</si>
  <si>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</si>
  <si>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</si>
  <si>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</si>
  <si>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</si>
  <si>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</si>
  <si>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</si>
  <si>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</si>
  <si>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</si>
  <si>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</si>
  <si>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</si>
  <si>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</si>
  <si>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</si>
  <si>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</si>
  <si>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</si>
  <si>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</si>
  <si>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</si>
  <si>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</si>
  <si>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</si>
  <si>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</si>
  <si>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</si>
  <si>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</si>
  <si>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</si>
  <si>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</si>
  <si>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</si>
  <si>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</si>
  <si>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</si>
  <si>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</si>
  <si>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</si>
  <si>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</si>
  <si>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</si>
  <si>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</si>
  <si>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</si>
  <si>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</si>
  <si>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</si>
  <si>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</si>
  <si>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</si>
  <si>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</si>
  <si>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</si>
  <si>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</si>
  <si>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</si>
  <si>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</si>
  <si>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</si>
  <si>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</si>
  <si>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</si>
  <si>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</si>
  <si>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</si>
  <si>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</si>
  <si>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</si>
  <si>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</si>
  <si>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</si>
  <si>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</si>
  <si>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</si>
  <si>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</si>
  <si>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</si>
  <si>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</si>
  <si>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</si>
  <si>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</si>
  <si>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</si>
  <si>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</si>
  <si>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</si>
  <si>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</si>
  <si>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</si>
  <si>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</si>
  <si>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</si>
  <si>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</si>
  <si>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</si>
  <si>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</si>
  <si>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</si>
  <si>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</si>
  <si>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</si>
  <si>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</si>
  <si>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</si>
  <si>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</si>
  <si>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</si>
  <si>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</si>
  <si>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</si>
  <si>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</si>
  <si>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</si>
  <si>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</si>
  <si>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</si>
  <si>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</si>
  <si>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</si>
  <si>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</si>
  <si>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</si>
  <si>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</si>
  <si>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</si>
  <si>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</si>
  <si>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</si>
  <si>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</si>
  <si>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</si>
  <si>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</si>
  <si>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</si>
  <si>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</si>
  <si>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</si>
  <si>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</si>
  <si>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</si>
  <si>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</si>
  <si>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</si>
  <si>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</si>
  <si>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</si>
  <si>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</si>
  <si>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</si>
  <si>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</si>
  <si>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</si>
  <si>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</si>
  <si>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</si>
  <si>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</si>
  <si>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</si>
  <si>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</si>
  <si>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</si>
  <si>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</si>
  <si>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</si>
  <si>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</si>
  <si>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</si>
  <si>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</si>
  <si>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</si>
  <si>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</si>
  <si>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</si>
  <si>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</si>
  <si>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</si>
  <si>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</si>
  <si>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</si>
  <si>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</si>
  <si>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</si>
  <si>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</si>
  <si>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</si>
  <si>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</si>
  <si>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</si>
  <si>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</si>
  <si>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</si>
  <si>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</si>
  <si>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</si>
  <si>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</si>
  <si>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</si>
  <si>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</si>
  <si>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</si>
  <si>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</si>
  <si>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</si>
  <si>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</si>
  <si>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</si>
  <si>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</si>
  <si>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</si>
  <si>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</si>
  <si>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</si>
  <si>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</si>
  <si>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</si>
  <si>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</si>
  <si>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</si>
  <si>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</si>
  <si>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</si>
  <si>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</si>
  <si>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</si>
  <si>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</si>
  <si>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</si>
  <si>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</si>
  <si>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</si>
  <si>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</si>
  <si>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</si>
  <si>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</si>
  <si>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</si>
  <si>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</si>
  <si>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</si>
  <si>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</si>
  <si>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</si>
  <si>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</si>
  <si>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</si>
  <si>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</si>
  <si>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</si>
  <si>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</si>
  <si>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</si>
  <si>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</si>
  <si>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</si>
  <si>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</si>
  <si>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</si>
  <si>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</si>
  <si>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</si>
  <si>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</si>
  <si>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</si>
  <si>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</si>
  <si>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</si>
  <si>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</si>
  <si>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</si>
  <si>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</si>
  <si>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</si>
  <si>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</si>
  <si>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</si>
  <si>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</si>
  <si>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</si>
  <si>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</si>
  <si>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</si>
  <si>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</si>
  <si>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</si>
  <si>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</si>
  <si>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</si>
  <si>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</si>
  <si>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</si>
  <si>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</si>
  <si>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</si>
  <si>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</si>
  <si>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</si>
  <si>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</si>
  <si>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</si>
  <si>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</si>
  <si>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</si>
  <si>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</si>
  <si>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</si>
  <si>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</si>
  <si>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</si>
  <si>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</si>
  <si>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</si>
  <si>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</si>
  <si>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</si>
  <si>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</si>
  <si>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</si>
  <si>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</si>
  <si>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</si>
  <si>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</si>
  <si>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</si>
  <si>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</si>
  <si>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</si>
  <si>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</si>
  <si>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</si>
  <si>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</si>
  <si>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</si>
  <si>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</si>
  <si>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</si>
  <si>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</si>
  <si>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</si>
  <si>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</si>
  <si>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</si>
  <si>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</si>
  <si>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</si>
  <si>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</si>
  <si>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</si>
  <si>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</si>
  <si>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</si>
  <si>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</si>
  <si>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</si>
  <si>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</si>
  <si>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</si>
  <si>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</si>
  <si>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</si>
  <si>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</si>
  <si>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</si>
  <si>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</si>
  <si>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</si>
  <si>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</si>
  <si>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</si>
  <si>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</si>
  <si>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</si>
  <si>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</si>
  <si>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</si>
  <si>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</si>
  <si>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</si>
  <si>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</si>
  <si>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</si>
  <si>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</si>
  <si>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</si>
  <si>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</si>
  <si>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</si>
  <si>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</si>
  <si>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</si>
  <si>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</si>
  <si>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</si>
  <si>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</si>
  <si>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</si>
  <si>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</si>
  <si>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</si>
  <si>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</si>
  <si>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</si>
  <si>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</si>
  <si>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</si>
  <si>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</si>
  <si>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</si>
  <si>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</si>
  <si>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</si>
  <si>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</si>
  <si>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</si>
  <si>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</si>
  <si>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</si>
  <si>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</si>
  <si>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</si>
  <si>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</si>
  <si>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</si>
  <si>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</si>
  <si>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</si>
  <si>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</si>
  <si>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</si>
  <si>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</si>
  <si>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</si>
  <si>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</si>
  <si>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</si>
  <si>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</si>
  <si>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</si>
  <si>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</si>
  <si>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</si>
  <si>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</si>
  <si>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</si>
  <si>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</si>
  <si>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</si>
  <si>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</si>
  <si>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</si>
  <si>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</si>
  <si>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</si>
  <si>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</si>
  <si>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</si>
  <si>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</si>
  <si>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</si>
  <si>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</si>
  <si>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</si>
  <si>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</si>
  <si>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</si>
  <si>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</si>
  <si>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</si>
  <si>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</si>
  <si>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</si>
  <si>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</si>
  <si>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</si>
  <si>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</si>
  <si>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</si>
  <si>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</si>
  <si>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</si>
  <si>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</si>
  <si>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</si>
  <si>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</si>
  <si>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</si>
  <si>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</si>
  <si>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</si>
  <si>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</si>
  <si>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</si>
  <si>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</si>
  <si>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</si>
  <si>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</si>
  <si>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</si>
  <si>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</si>
  <si>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</si>
  <si>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</si>
  <si>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</si>
  <si>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</si>
  <si>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</si>
  <si>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</si>
  <si>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</si>
  <si>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</si>
  <si>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</si>
  <si>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</si>
  <si>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</si>
  <si>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</si>
  <si>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</si>
  <si>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</si>
  <si>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</si>
  <si>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</si>
  <si>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</si>
  <si>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</si>
  <si>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</si>
  <si>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</si>
  <si>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</si>
  <si>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</si>
  <si>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</si>
  <si>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</si>
  <si>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</si>
  <si>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</si>
  <si>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</si>
  <si>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</si>
  <si>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</si>
  <si>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</si>
  <si>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</si>
  <si>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</si>
  <si>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</si>
  <si>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</si>
  <si>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</si>
  <si>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</si>
  <si>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</si>
  <si>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</si>
  <si>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</si>
  <si>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</si>
  <si>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</si>
  <si>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</si>
  <si>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</si>
  <si>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</si>
  <si>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</si>
  <si>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</si>
  <si>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</si>
  <si>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</si>
  <si>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</si>
  <si>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</si>
  <si>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</si>
  <si>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</si>
  <si>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</si>
  <si>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</si>
  <si>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</si>
  <si>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</si>
  <si>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</si>
  <si>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</si>
  <si>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</si>
  <si>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</si>
  <si>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</si>
  <si>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</si>
  <si>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</si>
  <si>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</si>
  <si>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</si>
  <si>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</si>
  <si>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</si>
  <si>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</si>
  <si>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</si>
  <si>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</si>
  <si>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</si>
  <si>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</si>
  <si>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</si>
  <si>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</si>
  <si>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</si>
  <si>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</si>
  <si>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</si>
  <si>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</si>
  <si>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</si>
  <si>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</si>
  <si>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</si>
  <si>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</si>
  <si>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</si>
  <si>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</si>
  <si>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</si>
  <si>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</si>
  <si>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</si>
  <si>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</si>
  <si>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</si>
  <si>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</si>
  <si>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</si>
  <si>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</si>
  <si>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</si>
  <si>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</si>
  <si>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</si>
  <si>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</si>
  <si>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</si>
  <si>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</si>
  <si>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</si>
  <si>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</si>
  <si>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</si>
  <si>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</si>
  <si>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</si>
  <si>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</si>
  <si>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</si>
  <si>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</si>
  <si>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</si>
  <si>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</si>
  <si>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</si>
  <si>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</si>
  <si>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</si>
  <si>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</si>
  <si>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</si>
  <si>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</si>
  <si>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</si>
  <si>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</si>
  <si>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</si>
  <si>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</si>
  <si>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</si>
  <si>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</si>
  <si>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</si>
  <si>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</si>
  <si>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</si>
  <si>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</si>
  <si>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</si>
  <si>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</si>
  <si>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</si>
  <si>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</si>
  <si>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</si>
  <si>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</si>
  <si>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</si>
  <si>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</si>
  <si>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</si>
  <si>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</si>
  <si>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</si>
  <si>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</si>
  <si>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</si>
  <si>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</si>
  <si>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</si>
  <si>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</si>
  <si>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</si>
  <si>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</si>
  <si>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</si>
  <si>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</si>
  <si>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</si>
  <si>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</si>
  <si>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</si>
  <si>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</si>
  <si>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</si>
  <si>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</si>
  <si>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</si>
  <si>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</si>
  <si>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</si>
  <si>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</si>
  <si>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</si>
  <si>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</si>
  <si>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</si>
  <si>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</si>
  <si>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</si>
  <si>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</si>
  <si>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</si>
  <si>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</si>
  <si>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</si>
  <si>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</si>
  <si>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</si>
  <si>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</si>
  <si>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</si>
  <si>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</si>
  <si>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</si>
  <si>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</si>
  <si>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</si>
  <si>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</si>
  <si>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</si>
  <si>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</si>
  <si>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</si>
  <si>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</si>
  <si>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</si>
  <si>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</si>
  <si>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</si>
  <si>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</si>
  <si>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</si>
  <si>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</si>
  <si>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</si>
  <si>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</si>
  <si>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</si>
  <si>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</si>
  <si>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</si>
  <si>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</si>
  <si>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</si>
  <si>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</si>
  <si>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</si>
  <si>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</si>
  <si>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</si>
  <si>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</si>
  <si>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</si>
  <si>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</si>
  <si>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</si>
  <si>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</si>
  <si>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</si>
  <si>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</si>
  <si>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</si>
  <si>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</si>
  <si>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</si>
  <si>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</si>
  <si>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</si>
  <si>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</si>
  <si>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</si>
  <si>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</si>
  <si>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</si>
  <si>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</si>
  <si>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</si>
  <si>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</si>
  <si>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</si>
  <si>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</si>
  <si>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</si>
  <si>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</si>
  <si>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</si>
  <si>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</si>
  <si>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</si>
  <si>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</si>
  <si>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</si>
  <si>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</si>
  <si>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</si>
  <si>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</si>
  <si>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</si>
  <si>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</si>
  <si>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</si>
  <si>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</si>
  <si>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</si>
  <si>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</si>
  <si>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</si>
  <si>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</si>
  <si>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</si>
  <si>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</si>
  <si>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</si>
  <si>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</si>
  <si>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</si>
  <si>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</si>
  <si>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</si>
  <si>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</si>
  <si>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</si>
  <si>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</si>
  <si>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</si>
  <si>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</si>
  <si>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</si>
  <si>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</si>
  <si>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</si>
  <si>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</si>
  <si>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</si>
  <si>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</si>
  <si>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</si>
  <si>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</si>
  <si>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</si>
  <si>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</si>
  <si>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</si>
  <si>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</si>
  <si>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</si>
  <si>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</si>
  <si>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</si>
  <si>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</si>
  <si>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</si>
  <si>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</si>
  <si>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</si>
  <si>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</si>
  <si>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</si>
  <si>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</si>
  <si>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</si>
  <si>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</si>
  <si>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</si>
  <si>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</si>
  <si>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</si>
  <si>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</si>
  <si>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</si>
  <si>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</si>
  <si>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</si>
  <si>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</si>
  <si>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</si>
  <si>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</si>
  <si>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</si>
  <si>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</si>
  <si>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</si>
  <si>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</si>
  <si>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</si>
  <si>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</si>
  <si>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</si>
  <si>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</si>
  <si>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</si>
  <si>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</si>
  <si>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</si>
  <si>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</si>
  <si>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</si>
  <si>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</si>
  <si>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</si>
  <si>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</si>
  <si>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</si>
  <si>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</si>
  <si>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</si>
  <si>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</si>
  <si>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</si>
  <si>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</si>
  <si>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</si>
  <si>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</si>
  <si>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</si>
  <si>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</si>
  <si>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</si>
  <si>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</si>
  <si>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</si>
  <si>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</si>
  <si>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</si>
  <si>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</si>
  <si>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</si>
  <si>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</si>
  <si>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</si>
  <si>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</si>
  <si>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</si>
  <si>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</si>
  <si>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</si>
  <si>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</si>
  <si>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</si>
  <si>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</si>
  <si>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</si>
  <si>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</si>
  <si>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</si>
  <si>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</si>
  <si>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</si>
  <si>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</si>
  <si>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</si>
  <si>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</si>
  <si>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</si>
  <si>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</si>
  <si>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</si>
  <si>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</si>
  <si>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</si>
  <si>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</si>
  <si>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</si>
  <si>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</si>
  <si>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</si>
  <si>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</si>
  <si>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</si>
  <si>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</si>
  <si>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</si>
  <si>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</si>
  <si>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</si>
  <si>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</si>
  <si>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</si>
  <si>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</si>
  <si>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</si>
  <si>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</si>
  <si>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</si>
  <si>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</si>
  <si>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</si>
  <si>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</si>
  <si>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</si>
  <si>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</si>
  <si>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</si>
  <si>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</si>
  <si>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</si>
  <si>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</si>
  <si>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</si>
  <si>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</si>
  <si>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</si>
  <si>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</si>
  <si>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</si>
  <si>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</si>
  <si>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</si>
  <si>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</si>
  <si>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</si>
  <si>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</si>
  <si>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</si>
  <si>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</si>
  <si>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</si>
  <si>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</si>
  <si>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</si>
  <si>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</si>
  <si>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</si>
  <si>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</si>
  <si>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</si>
  <si>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</si>
  <si>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</si>
  <si>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</si>
  <si>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</si>
  <si>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</si>
  <si>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</si>
  <si>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</si>
  <si>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</si>
  <si>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</si>
  <si>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</si>
  <si>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</si>
  <si>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</si>
  <si>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</si>
  <si>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</si>
  <si>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</si>
  <si>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</si>
  <si>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</si>
  <si>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</si>
  <si>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</si>
  <si>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</si>
  <si>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</si>
  <si>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</si>
  <si>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</si>
  <si>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</si>
  <si>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</si>
  <si>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</si>
  <si>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</si>
  <si>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</si>
  <si>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</si>
  <si>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</si>
  <si>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</si>
  <si>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</si>
  <si>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</si>
  <si>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</si>
  <si>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</si>
  <si>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</si>
  <si>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</si>
  <si>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</si>
  <si>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</si>
  <si>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</si>
  <si>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</si>
  <si>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</si>
  <si>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</si>
  <si>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</si>
  <si>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</si>
  <si>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</si>
  <si>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</si>
  <si>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</si>
  <si>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</si>
  <si>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</si>
  <si>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</si>
  <si>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</si>
  <si>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</si>
  <si>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</si>
  <si>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</si>
  <si>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</si>
  <si>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</si>
  <si>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</si>
  <si>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</si>
  <si>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</si>
  <si>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</si>
  <si>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</si>
  <si>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</si>
  <si>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</si>
  <si>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</si>
  <si>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</si>
  <si>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</si>
  <si>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</si>
  <si>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</si>
  <si>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</si>
  <si>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</si>
  <si>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</si>
  <si>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</si>
  <si>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</si>
  <si>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</si>
  <si>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</si>
  <si>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</si>
  <si>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</si>
  <si>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</si>
  <si>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</si>
  <si>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</si>
  <si>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</si>
  <si>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</si>
  <si>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</si>
  <si>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</si>
  <si>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</si>
  <si>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</si>
  <si>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</si>
  <si>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</si>
  <si>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</si>
  <si>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</si>
  <si>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</si>
  <si>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</si>
  <si>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</si>
  <si>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</si>
  <si>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</si>
  <si>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</si>
  <si>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</si>
  <si>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</si>
  <si>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</si>
  <si>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</si>
  <si>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</si>
  <si>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</si>
  <si>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</si>
  <si>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</si>
  <si>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</si>
  <si>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</si>
  <si>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</si>
  <si>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</si>
  <si>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</si>
  <si>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</si>
  <si>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</si>
  <si>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</si>
  <si>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</si>
  <si>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</si>
  <si>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</si>
  <si>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</si>
  <si>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</si>
  <si>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</si>
  <si>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</si>
  <si>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</si>
  <si>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</si>
  <si>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</si>
  <si>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</si>
  <si>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</si>
  <si>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</si>
  <si>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</si>
  <si>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</si>
  <si>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</si>
  <si>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</si>
  <si>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</si>
  <si>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</si>
  <si>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</si>
  <si>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</si>
  <si>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</si>
  <si>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</si>
  <si>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</si>
  <si>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</si>
  <si>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</si>
  <si>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</si>
  <si>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</si>
  <si>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</si>
  <si>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</si>
  <si>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</si>
  <si>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</si>
  <si>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</si>
  <si>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</si>
  <si>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</si>
  <si>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</si>
  <si>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</si>
  <si>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</si>
  <si>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</si>
  <si>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</si>
  <si>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</si>
  <si>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</si>
  <si>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</si>
  <si>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</si>
  <si>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</si>
  <si>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</si>
  <si>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</si>
  <si>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</si>
  <si>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</si>
  <si>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</si>
  <si>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</si>
  <si>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</si>
  <si>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</si>
  <si>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</si>
  <si>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</si>
  <si>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</si>
  <si>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</si>
  <si>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</si>
  <si>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</si>
  <si>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</si>
  <si>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</si>
  <si>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</si>
  <si>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</si>
  <si>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</si>
  <si>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</si>
  <si>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</si>
  <si>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</si>
  <si>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</si>
  <si>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</si>
  <si>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</si>
  <si>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</si>
  <si>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</si>
  <si>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</si>
  <si>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</si>
  <si>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</si>
  <si>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</si>
  <si>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</si>
  <si>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</si>
  <si>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</si>
  <si>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</si>
  <si>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</si>
  <si>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</si>
  <si>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</si>
  <si>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</si>
  <si>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</si>
  <si>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</si>
  <si>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</si>
  <si>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</si>
  <si>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</si>
  <si>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</si>
  <si>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</si>
  <si>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</si>
  <si>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</si>
  <si>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</si>
  <si>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</si>
  <si>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</si>
  <si>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</si>
  <si>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</si>
  <si>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</si>
  <si>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</si>
  <si>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</si>
  <si>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</si>
  <si>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</si>
  <si>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</si>
  <si>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</si>
  <si>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</si>
  <si>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</si>
  <si>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</si>
  <si>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</si>
  <si>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</si>
  <si>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</si>
  <si>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</si>
  <si>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</si>
  <si>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</si>
  <si>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</si>
  <si>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</si>
  <si>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</si>
  <si>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</si>
  <si>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</si>
  <si>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</si>
  <si>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</si>
  <si>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</si>
  <si>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</si>
  <si>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</si>
  <si>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</si>
  <si>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</si>
  <si>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</si>
  <si>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</si>
  <si>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</si>
  <si>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</si>
  <si>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</si>
  <si>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</si>
  <si>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</si>
  <si>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</si>
  <si>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</si>
  <si>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</si>
  <si>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</si>
  <si>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</si>
  <si>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</si>
  <si>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</si>
  <si>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</si>
  <si>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</si>
  <si>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</si>
  <si>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</si>
  <si>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</si>
  <si>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</si>
  <si>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</si>
  <si>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</si>
  <si>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</si>
  <si>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</si>
  <si>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</si>
  <si>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</si>
  <si>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</si>
  <si>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</si>
  <si>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</si>
  <si>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</si>
  <si>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</si>
  <si>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</si>
  <si>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</si>
  <si>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</si>
  <si>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</si>
  <si>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</si>
  <si>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</si>
  <si>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</si>
  <si>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</si>
  <si>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</si>
  <si>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</si>
  <si>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</si>
  <si>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</si>
  <si>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</si>
  <si>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</si>
  <si>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</si>
  <si>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</si>
  <si>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</si>
  <si>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</si>
  <si>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</si>
  <si>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</si>
  <si>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</si>
  <si>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</si>
  <si>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</si>
  <si>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</si>
  <si>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</si>
  <si>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</si>
  <si>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</si>
  <si>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</si>
  <si>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</si>
  <si>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</si>
  <si>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</si>
  <si>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</si>
  <si>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</si>
  <si>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</si>
  <si>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</si>
  <si>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</si>
  <si>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</si>
  <si>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</si>
  <si>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</si>
  <si>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</si>
  <si>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</si>
  <si>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</si>
  <si>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</si>
  <si>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</si>
  <si>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</si>
  <si>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</si>
  <si>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</si>
  <si>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</si>
  <si>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</si>
  <si>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</si>
  <si>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</si>
  <si>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</si>
  <si>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</si>
  <si>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</si>
  <si>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</si>
  <si>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</si>
  <si>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</si>
  <si>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</si>
  <si>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</si>
  <si>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</si>
  <si>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</si>
  <si>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</si>
  <si>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</si>
  <si>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</si>
  <si>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</si>
  <si>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</si>
  <si>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</si>
  <si>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</si>
  <si>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</si>
  <si>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</si>
  <si>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</si>
  <si>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</si>
  <si>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</si>
  <si>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</si>
  <si>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</si>
  <si>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</si>
  <si>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</si>
  <si>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</si>
  <si>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</si>
  <si>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</si>
  <si>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</si>
  <si>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</si>
  <si>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</si>
  <si>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</si>
  <si>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</si>
  <si>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</si>
  <si>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</si>
  <si>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</si>
  <si>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</si>
  <si>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</si>
  <si>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</si>
  <si>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</si>
  <si>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</si>
  <si>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</si>
  <si>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</si>
  <si>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</si>
  <si>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</si>
  <si>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</si>
  <si>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</si>
  <si>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</si>
  <si>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</si>
  <si>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</si>
  <si>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</si>
  <si>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</si>
  <si>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</si>
  <si>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</si>
  <si>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</si>
  <si>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</si>
  <si>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</si>
  <si>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</si>
  <si>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</si>
  <si>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</si>
  <si>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</si>
  <si>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</si>
  <si>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</si>
  <si>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</si>
  <si>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</si>
  <si>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</si>
  <si>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</si>
  <si>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</si>
  <si>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</si>
  <si>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</si>
  <si>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</si>
  <si>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</si>
  <si>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</si>
  <si>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</si>
  <si>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</si>
  <si>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</si>
  <si>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</si>
  <si>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</si>
  <si>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</si>
  <si>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</si>
  <si>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</si>
  <si>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</si>
  <si>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</si>
  <si>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</si>
  <si>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</si>
  <si>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</si>
  <si>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</si>
  <si>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</si>
  <si>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</si>
  <si>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</si>
  <si>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</si>
  <si>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</si>
  <si>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</si>
  <si>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</si>
  <si>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</si>
  <si>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</si>
  <si>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</si>
  <si>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</si>
  <si>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</si>
  <si>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</si>
  <si>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</si>
  <si>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</si>
  <si>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</si>
  <si>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</si>
  <si>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</si>
  <si>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</si>
  <si>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</si>
  <si>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</si>
  <si>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</si>
  <si>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</si>
  <si>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</si>
  <si>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</si>
  <si>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</si>
  <si>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</si>
  <si>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</si>
  <si>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</si>
  <si>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</si>
  <si>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</si>
  <si>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</si>
  <si>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</si>
  <si>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</si>
  <si>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</si>
  <si>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</si>
  <si>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</si>
  <si>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</si>
  <si>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</si>
  <si>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</si>
  <si>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</si>
  <si>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</si>
  <si>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</si>
  <si>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</si>
  <si>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</si>
  <si>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</si>
  <si>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</si>
  <si>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</si>
  <si>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</si>
  <si>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</si>
  <si>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</si>
  <si>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</si>
  <si>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</si>
  <si>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</si>
  <si>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</si>
  <si>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</si>
  <si>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</si>
  <si>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</si>
  <si>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</si>
  <si>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</si>
  <si>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</si>
  <si>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</si>
  <si>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</si>
  <si>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</si>
  <si>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</si>
  <si>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</si>
  <si>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</si>
  <si>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</si>
  <si>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</si>
  <si>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</si>
  <si>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</si>
  <si>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</si>
  <si>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</si>
  <si>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</si>
  <si>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</si>
  <si>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</si>
  <si>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</si>
  <si>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</si>
  <si>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</si>
  <si>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</si>
  <si>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</si>
  <si>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</si>
  <si>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</si>
  <si>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</si>
  <si>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</si>
  <si>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</si>
  <si>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</si>
  <si>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</si>
  <si>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</si>
  <si>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</si>
  <si>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</si>
  <si>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</si>
  <si>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</si>
  <si>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</si>
  <si>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</si>
  <si>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</si>
  <si>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</si>
  <si>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</si>
  <si>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</si>
  <si>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</si>
  <si>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</si>
  <si>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</si>
  <si>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</si>
  <si>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</si>
  <si>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</si>
  <si>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</si>
  <si>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</si>
  <si>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</si>
  <si>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</si>
  <si>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</si>
  <si>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</si>
  <si>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</si>
  <si>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</si>
  <si>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</si>
  <si>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</si>
  <si>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</si>
  <si>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</si>
  <si>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</si>
  <si>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</si>
  <si>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</si>
  <si>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</si>
  <si>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</si>
  <si>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</si>
  <si>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</si>
  <si>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</si>
  <si>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</si>
  <si>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</si>
  <si>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</si>
  <si>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</si>
  <si>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</si>
  <si>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</si>
  <si>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</si>
  <si>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</si>
  <si>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</si>
  <si>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</si>
  <si>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</si>
  <si>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</si>
  <si>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</si>
  <si>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</si>
  <si>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</si>
  <si>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</si>
  <si>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</si>
  <si>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</si>
  <si>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</si>
  <si>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</si>
  <si>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</si>
  <si>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</si>
  <si>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</si>
  <si>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</si>
  <si>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</si>
  <si>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</si>
  <si>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</si>
  <si>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</si>
  <si>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</si>
  <si>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</si>
  <si>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</si>
  <si>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</si>
  <si>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</si>
  <si>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</si>
  <si>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</si>
  <si>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</si>
  <si>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</si>
  <si>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</si>
  <si>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</si>
  <si>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</si>
  <si>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</si>
  <si>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</si>
  <si>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</si>
  <si>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</si>
  <si>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</si>
  <si>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</si>
  <si>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</si>
  <si>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</si>
  <si>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</si>
  <si>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</si>
  <si>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</si>
  <si>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</si>
  <si>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</si>
  <si>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</si>
  <si>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</si>
  <si>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</si>
  <si>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</si>
  <si>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</si>
  <si>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</si>
  <si>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</si>
  <si>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</si>
  <si>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</si>
  <si>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</si>
  <si>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</si>
  <si>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</si>
  <si>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</si>
  <si>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</si>
  <si>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</si>
  <si>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</si>
  <si>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</si>
  <si>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</si>
  <si>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</si>
  <si>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</si>
  <si>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</si>
  <si>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</si>
  <si>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</si>
  <si>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</si>
  <si>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</si>
  <si>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</si>
  <si>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</si>
  <si>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</si>
  <si>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</si>
  <si>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</si>
  <si>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</si>
  <si>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</si>
  <si>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</si>
  <si>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</si>
  <si>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</si>
  <si>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</si>
  <si>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</si>
  <si>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</si>
  <si>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</si>
  <si>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</si>
  <si>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</si>
  <si>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</si>
  <si>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</si>
  <si>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</si>
  <si>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</si>
  <si>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</si>
  <si>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</si>
  <si>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</si>
  <si>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</si>
  <si>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</si>
  <si>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</si>
  <si>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</si>
  <si>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</si>
  <si>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</si>
  <si>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</si>
  <si>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</si>
  <si>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</si>
  <si>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</si>
  <si>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</si>
  <si>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</si>
  <si>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</si>
  <si>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</si>
  <si>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</si>
  <si>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</si>
  <si>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</si>
  <si>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</si>
  <si>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</si>
  <si>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</si>
  <si>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</si>
  <si>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</si>
  <si>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</si>
  <si>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</si>
  <si>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</si>
  <si>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</si>
  <si>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</si>
  <si>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</si>
  <si>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</si>
  <si>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</si>
  <si>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</si>
  <si>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</si>
  <si>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</si>
  <si>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</si>
  <si>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</si>
  <si>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</si>
  <si>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</si>
  <si>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</si>
  <si>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</si>
  <si>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</si>
  <si>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</si>
  <si>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</si>
  <si>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</si>
  <si>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</si>
  <si>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</si>
  <si>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</si>
  <si>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</si>
  <si>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</si>
  <si>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</si>
  <si>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</si>
  <si>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</si>
  <si>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</si>
  <si>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</si>
  <si>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</si>
  <si>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</si>
  <si>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</si>
  <si>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</si>
  <si>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</si>
  <si>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</si>
  <si>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</si>
  <si>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</si>
  <si>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</si>
  <si>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</si>
  <si>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</si>
  <si>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</si>
  <si>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</si>
  <si>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</si>
  <si>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</si>
  <si>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</si>
  <si>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</si>
  <si>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</si>
  <si>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</si>
  <si>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</si>
  <si>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</si>
  <si>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</si>
  <si>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</si>
  <si>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</si>
  <si>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</si>
  <si>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</si>
  <si>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</si>
  <si>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</si>
  <si>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</si>
  <si>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</si>
  <si>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</si>
  <si>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</si>
  <si>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</si>
  <si>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</si>
  <si>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</si>
  <si>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</si>
  <si>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</si>
  <si>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</si>
  <si>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</si>
  <si>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</si>
  <si>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</si>
  <si>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</si>
  <si>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</si>
  <si>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</si>
  <si>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</si>
  <si>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</si>
  <si>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</si>
  <si>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</si>
  <si>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</si>
  <si>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</si>
  <si>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</si>
  <si>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</si>
  <si>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</si>
  <si>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</si>
  <si>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</si>
  <si>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</si>
  <si>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</si>
  <si>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</si>
  <si>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</si>
  <si>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</si>
  <si>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</si>
  <si>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</si>
  <si>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</si>
  <si>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</si>
  <si>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</si>
  <si>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</si>
  <si>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</si>
  <si>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</si>
  <si>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</si>
  <si>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</si>
  <si>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</si>
  <si>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</si>
  <si>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</si>
  <si>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</si>
  <si>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</si>
  <si>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</si>
  <si>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</si>
  <si>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</si>
  <si>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</si>
  <si>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</si>
  <si>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</si>
  <si>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</si>
  <si>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</si>
  <si>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</si>
  <si>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</si>
  <si>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</si>
  <si>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</si>
  <si>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</si>
  <si>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</si>
  <si>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</si>
  <si>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</si>
  <si>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</si>
  <si>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</si>
  <si>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</si>
  <si>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</si>
  <si>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</si>
  <si>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</si>
  <si>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</si>
  <si>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</si>
  <si>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</si>
  <si>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</si>
  <si>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</si>
  <si>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</si>
  <si>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</si>
  <si>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</si>
  <si>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</si>
  <si>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</si>
  <si>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</si>
  <si>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</si>
  <si>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</si>
  <si>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</si>
  <si>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</si>
  <si>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</si>
  <si>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</si>
  <si>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</si>
  <si>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</si>
  <si>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</si>
  <si>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</si>
  <si>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</si>
  <si>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</si>
  <si>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</si>
  <si>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</si>
  <si>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</si>
  <si>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</si>
  <si>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</si>
  <si>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</si>
  <si>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</si>
  <si>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</si>
  <si>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</si>
  <si>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</si>
  <si>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</si>
  <si>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</si>
  <si>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</si>
  <si>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</si>
  <si>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</si>
  <si>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</si>
  <si>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</si>
  <si>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</si>
  <si>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</si>
  <si>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</si>
  <si>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</si>
  <si>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</si>
  <si>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</si>
  <si>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</si>
  <si>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</si>
  <si>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</si>
  <si>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</si>
  <si>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</si>
  <si>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</si>
  <si>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</si>
  <si>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</si>
  <si>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</si>
  <si>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</si>
  <si>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</si>
  <si>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</si>
  <si>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</si>
  <si>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</si>
  <si>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</si>
  <si>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</si>
  <si>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</si>
  <si>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</si>
  <si>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</si>
  <si>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</si>
  <si>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</si>
  <si>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</si>
  <si>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</si>
  <si>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</si>
  <si>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</si>
  <si>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</si>
  <si>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</si>
  <si>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</si>
  <si>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</si>
  <si>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</si>
  <si>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</si>
  <si>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</si>
  <si>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</si>
  <si>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</si>
  <si>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</si>
  <si>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</si>
  <si>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</si>
  <si>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</si>
  <si>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</si>
  <si>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</si>
  <si>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</si>
  <si>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</si>
  <si>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</si>
  <si>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</si>
  <si>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</si>
  <si>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</si>
  <si>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</si>
  <si>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</si>
  <si>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</si>
  <si>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</si>
  <si>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</si>
  <si>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</si>
  <si>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</si>
  <si>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</si>
  <si>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</si>
  <si>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</si>
  <si>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</si>
  <si>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</si>
  <si>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</si>
  <si>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</si>
  <si>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</si>
  <si>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</si>
  <si>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</si>
  <si>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</si>
  <si>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</si>
  <si>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</si>
  <si>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</si>
  <si>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</si>
  <si>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</si>
  <si>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</si>
  <si>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</si>
  <si>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</si>
  <si>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</si>
  <si>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</si>
  <si>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</si>
  <si>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</si>
  <si>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</si>
  <si>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</si>
  <si>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</si>
  <si>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</si>
  <si>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</si>
  <si>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</si>
  <si>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</si>
  <si>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</si>
  <si>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</si>
  <si>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</si>
  <si>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</si>
  <si>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</si>
  <si>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</si>
  <si>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</si>
  <si>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</si>
  <si>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</si>
  <si>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</si>
  <si>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</si>
  <si>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</si>
  <si>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</si>
  <si>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</si>
  <si>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</si>
  <si>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</si>
  <si>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</si>
  <si>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</si>
  <si>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</si>
  <si>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</si>
  <si>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</si>
  <si>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</si>
  <si>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</si>
  <si>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</si>
  <si>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</si>
  <si>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</si>
  <si>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</si>
  <si>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</si>
  <si>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</si>
  <si>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</si>
  <si>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</si>
  <si>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</si>
  <si>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</si>
  <si>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</si>
  <si>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</si>
  <si>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</si>
  <si>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</si>
  <si>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</si>
  <si>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</si>
  <si>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</si>
  <si>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</si>
  <si>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</si>
  <si>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</si>
  <si>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</si>
  <si>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</si>
  <si>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</si>
  <si>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</si>
  <si>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</si>
  <si>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</si>
  <si>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</si>
  <si>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</si>
  <si>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</si>
  <si>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</si>
  <si>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</si>
  <si>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</si>
  <si>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</si>
  <si>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</si>
  <si>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</si>
  <si>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</si>
  <si>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</si>
  <si>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</si>
  <si>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</si>
  <si>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</si>
  <si>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</si>
  <si>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</si>
  <si>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</si>
  <si>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</si>
  <si>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</si>
  <si>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</si>
  <si>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</si>
  <si>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</si>
  <si>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</si>
  <si>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</si>
  <si>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</si>
  <si>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</si>
  <si>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</si>
  <si>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</si>
  <si>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</si>
  <si>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</si>
  <si>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</si>
  <si>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</si>
  <si>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</si>
  <si>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</si>
  <si>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</si>
  <si>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</si>
  <si>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</si>
  <si>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</si>
  <si>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</si>
  <si>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</si>
  <si>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</si>
  <si>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</si>
  <si>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</si>
  <si>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</si>
  <si>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</si>
  <si>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</si>
  <si>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</si>
  <si>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</si>
  <si>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</si>
  <si>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</si>
  <si>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</si>
  <si>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</si>
  <si>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</si>
  <si>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</si>
  <si>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</si>
  <si>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</si>
  <si>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</si>
  <si>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</si>
  <si>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</si>
  <si>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</si>
  <si>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</si>
  <si>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</si>
  <si>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</si>
  <si>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</si>
  <si>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</si>
  <si>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</si>
  <si>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</si>
  <si>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</si>
  <si>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</si>
  <si>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</si>
  <si>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</si>
  <si>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</si>
  <si>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</si>
  <si>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</si>
  <si>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</si>
  <si>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</si>
  <si>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</si>
  <si>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</si>
  <si>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</si>
  <si>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</si>
  <si>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</si>
  <si>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</si>
  <si>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</si>
  <si>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</si>
  <si>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</si>
  <si>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</si>
  <si>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</si>
  <si>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</si>
  <si>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</si>
  <si>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</si>
  <si>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</si>
  <si>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</si>
  <si>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</si>
  <si>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</si>
  <si>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</si>
  <si>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</si>
  <si>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</si>
  <si>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</si>
  <si>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</si>
  <si>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</si>
  <si>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</si>
  <si>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</si>
  <si>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</si>
  <si>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</si>
  <si>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</si>
  <si>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</si>
  <si>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</si>
  <si>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</si>
  <si>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</si>
  <si>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</si>
  <si>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</si>
  <si>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</si>
  <si>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</si>
  <si>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</si>
  <si>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</si>
  <si>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</si>
  <si>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</si>
  <si>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</si>
  <si>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</si>
  <si>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</si>
  <si>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</si>
  <si>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</si>
  <si>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</si>
  <si>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</si>
  <si>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</si>
  <si>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</si>
  <si>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</si>
  <si>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</si>
  <si>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</si>
  <si>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</si>
  <si>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</si>
  <si>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</si>
  <si>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</si>
  <si>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</si>
  <si>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</si>
  <si>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</si>
  <si>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</si>
  <si>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</si>
  <si>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</si>
  <si>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</si>
  <si>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</si>
  <si>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</si>
  <si>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</si>
  <si>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</si>
  <si>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</si>
  <si>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</si>
  <si>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</si>
  <si>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</si>
  <si>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</si>
  <si>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</si>
  <si>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</si>
  <si>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</si>
  <si>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</si>
  <si>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</si>
  <si>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</si>
  <si>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</si>
  <si>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</si>
  <si>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</si>
  <si>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</si>
  <si>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</si>
  <si>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</si>
  <si>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</si>
  <si>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</si>
  <si>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</si>
  <si>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</si>
  <si>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</si>
  <si>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</si>
  <si>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</si>
  <si>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</si>
  <si>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</si>
  <si>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</si>
  <si>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</si>
  <si>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</si>
  <si>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</si>
  <si>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</si>
  <si>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</si>
  <si>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</si>
  <si>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</si>
  <si>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</si>
  <si>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</si>
  <si>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</si>
  <si>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</si>
  <si>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</si>
  <si>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</si>
  <si>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</si>
  <si>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</si>
  <si>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</si>
  <si>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</si>
  <si>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</si>
  <si>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</si>
  <si>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</si>
  <si>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</si>
  <si>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</si>
  <si>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</si>
  <si>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</si>
  <si>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</si>
  <si>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</si>
  <si>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</si>
  <si>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</si>
  <si>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</si>
  <si>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</si>
  <si>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</si>
  <si>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</si>
  <si>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</si>
  <si>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</si>
  <si>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</si>
  <si>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</si>
  <si>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</si>
  <si>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</si>
  <si>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</si>
  <si>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</si>
  <si>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</si>
  <si>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</si>
  <si>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</si>
  <si>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</si>
  <si>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</si>
  <si>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</si>
  <si>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</si>
  <si>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</si>
  <si>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</si>
  <si>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</si>
  <si>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</si>
  <si>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</si>
  <si>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</si>
  <si>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</si>
  <si>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</si>
  <si>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</si>
  <si>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</si>
  <si>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</si>
  <si>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</si>
  <si>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</si>
  <si>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</si>
  <si>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</si>
  <si>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</si>
  <si>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</si>
  <si>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</si>
  <si>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</si>
  <si>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</si>
  <si>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</si>
  <si>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</si>
  <si>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</si>
  <si>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</si>
  <si>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</si>
  <si>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</si>
  <si>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</si>
  <si>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</si>
  <si>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</si>
  <si>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</si>
  <si>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</si>
  <si>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</si>
  <si>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</si>
  <si>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</si>
  <si>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</si>
  <si>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</si>
  <si>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</si>
  <si>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</si>
  <si>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</si>
  <si>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</si>
  <si>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</si>
  <si>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</si>
  <si>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</si>
  <si>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</si>
  <si>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</si>
  <si>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</si>
  <si>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</si>
  <si>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</si>
  <si>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</si>
  <si>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</si>
  <si>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</si>
  <si>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</si>
  <si>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</si>
  <si>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</si>
  <si>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</si>
  <si>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</si>
  <si>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</si>
  <si>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</si>
  <si>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</si>
  <si>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</si>
  <si>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</si>
  <si>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</si>
  <si>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</si>
  <si>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</si>
  <si>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</si>
  <si>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</si>
  <si>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</si>
  <si>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</si>
  <si>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</si>
  <si>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</si>
  <si>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</si>
  <si>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</si>
  <si>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</si>
  <si>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</si>
  <si>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</si>
  <si>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</si>
  <si>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</si>
  <si>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</si>
  <si>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</si>
  <si>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</si>
  <si>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</si>
  <si>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</si>
  <si>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</si>
  <si>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</si>
  <si>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</si>
  <si>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</si>
  <si>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</si>
  <si>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</si>
  <si>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</si>
  <si>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</si>
  <si>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</si>
  <si>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</si>
  <si>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</si>
  <si>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</si>
  <si>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</si>
  <si>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</si>
  <si>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</si>
  <si>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</si>
  <si>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</si>
  <si>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</si>
  <si>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</si>
  <si>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</si>
  <si>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</si>
  <si>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</si>
  <si>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</si>
  <si>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</si>
  <si>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</si>
  <si>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</si>
  <si>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</si>
  <si>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</si>
  <si>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</si>
  <si>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</si>
  <si>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</si>
  <si>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</si>
  <si>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</si>
  <si>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</si>
  <si>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</si>
  <si>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</si>
  <si>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</si>
  <si>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</si>
  <si>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</si>
  <si>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</si>
  <si>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</si>
  <si>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</si>
  <si>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</si>
  <si>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</si>
  <si>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</si>
  <si>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</si>
  <si>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</si>
  <si>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</si>
  <si>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</si>
  <si>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</si>
  <si>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</si>
  <si>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</si>
  <si>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</si>
  <si>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</si>
  <si>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</si>
  <si>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</si>
  <si>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</si>
  <si>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</si>
  <si>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</si>
  <si>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</si>
  <si>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</si>
  <si>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</si>
  <si>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</si>
  <si>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</si>
  <si>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</si>
  <si>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</si>
  <si>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</si>
  <si>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</si>
  <si>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</si>
  <si>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</si>
  <si>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</si>
  <si>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</si>
  <si>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</si>
  <si>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</si>
  <si>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</si>
  <si>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</si>
  <si>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</si>
  <si>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</si>
  <si>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</si>
  <si>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</si>
  <si>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</si>
  <si>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</si>
  <si>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</si>
  <si>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</si>
  <si>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</si>
  <si>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</si>
  <si>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</si>
  <si>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</si>
  <si>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</si>
  <si>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</si>
  <si>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</si>
  <si>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</si>
  <si>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</si>
  <si>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</si>
  <si>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</si>
  <si>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</si>
  <si>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</si>
  <si>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</si>
  <si>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</si>
  <si>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</si>
  <si>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</si>
  <si>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</si>
  <si>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</si>
  <si>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</si>
  <si>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</si>
  <si>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</si>
  <si>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</si>
  <si>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</si>
  <si>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</si>
  <si>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</si>
  <si>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</si>
  <si>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</si>
  <si>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</si>
  <si>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</si>
  <si>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</si>
  <si>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</si>
  <si>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</si>
  <si>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</si>
  <si>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</si>
  <si>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</si>
  <si>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</si>
  <si>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</si>
  <si>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</si>
  <si>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</si>
  <si>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</si>
  <si>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</si>
  <si>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</si>
  <si>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</si>
  <si>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</si>
  <si>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</si>
  <si>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</si>
  <si>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</si>
  <si>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</si>
  <si>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</si>
  <si>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</si>
  <si>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</si>
  <si>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</si>
  <si>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</si>
  <si>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</si>
  <si>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</si>
  <si>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</si>
  <si>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</si>
  <si>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</si>
  <si>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</si>
  <si>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</si>
  <si>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</si>
  <si>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</si>
  <si>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</si>
  <si>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</si>
  <si>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</si>
  <si>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</si>
  <si>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</si>
  <si>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</si>
  <si>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</si>
  <si>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</si>
  <si>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</si>
  <si>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</si>
  <si>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</si>
  <si>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</si>
  <si>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</si>
  <si>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</si>
  <si>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</si>
  <si>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</si>
  <si>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</si>
  <si>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</si>
  <si>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</si>
  <si>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</si>
  <si>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</si>
  <si>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</si>
  <si>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</si>
  <si>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</si>
  <si>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</si>
  <si>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</si>
  <si>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</si>
  <si>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</si>
  <si>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</si>
  <si>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</si>
  <si>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</si>
  <si>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</si>
  <si>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</si>
  <si>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</si>
  <si>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</si>
  <si>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</si>
  <si>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</si>
  <si>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</si>
  <si>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</si>
  <si>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</si>
  <si>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</si>
  <si>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</si>
  <si>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</si>
  <si>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</si>
  <si>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</si>
  <si>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</si>
  <si>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</si>
  <si>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</si>
  <si>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</si>
  <si>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</si>
  <si>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</si>
  <si>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</si>
  <si>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</si>
  <si>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</si>
  <si>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</si>
  <si>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</si>
  <si>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</si>
  <si>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</si>
  <si>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</si>
  <si>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</si>
  <si>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</si>
  <si>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</si>
  <si>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</si>
  <si>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</si>
  <si>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</si>
  <si>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</si>
  <si>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</si>
  <si>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</si>
  <si>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</si>
  <si>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</si>
  <si>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</si>
  <si>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</si>
  <si>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</si>
  <si>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</si>
  <si>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</si>
  <si>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</si>
  <si>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</si>
  <si>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</si>
  <si>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</si>
  <si>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</si>
  <si>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</si>
  <si>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</si>
  <si>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</si>
  <si>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</si>
  <si>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</si>
  <si>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</si>
  <si>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</si>
  <si>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</si>
  <si>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</si>
  <si>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</si>
  <si>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</si>
  <si>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</si>
  <si>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</si>
  <si>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</si>
  <si>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</si>
  <si>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</si>
  <si>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</si>
  <si>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</si>
  <si>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</si>
  <si>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</si>
  <si>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</si>
  <si>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</si>
  <si>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</si>
  <si>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</si>
  <si>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</si>
  <si>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</si>
  <si>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</si>
  <si>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</si>
  <si>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</si>
  <si>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</si>
  <si>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</si>
  <si>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</si>
  <si>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</si>
  <si>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</si>
  <si>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</si>
  <si>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</si>
  <si>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</si>
  <si>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</si>
  <si>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</si>
  <si>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</si>
  <si>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</si>
  <si>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</si>
  <si>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</si>
  <si>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</si>
  <si>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</si>
  <si>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</si>
  <si>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</si>
  <si>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</si>
  <si>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</si>
  <si>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</si>
  <si>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</si>
  <si>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</si>
  <si>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</si>
  <si>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</si>
  <si>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</si>
  <si>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</si>
  <si>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</si>
  <si>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</si>
  <si>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</si>
  <si>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</si>
  <si>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</si>
  <si>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</si>
  <si>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</si>
  <si>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</si>
  <si>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</si>
  <si>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</si>
  <si>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</si>
  <si>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</si>
  <si>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</si>
  <si>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</si>
  <si>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</si>
  <si>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</si>
  <si>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</si>
  <si>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</si>
  <si>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</si>
  <si>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</si>
  <si>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</si>
  <si>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</si>
  <si>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</si>
  <si>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</si>
  <si>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</si>
  <si>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</si>
  <si>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</si>
  <si>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</si>
  <si>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</si>
  <si>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</si>
  <si>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</si>
  <si>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</si>
  <si>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</si>
  <si>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</si>
  <si>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</si>
  <si>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</si>
  <si>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</si>
  <si>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</si>
  <si>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</si>
  <si>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</si>
  <si>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</si>
  <si>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</si>
  <si>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</si>
  <si>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</si>
  <si>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</si>
  <si>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</si>
  <si>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</si>
  <si>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</si>
  <si>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</si>
  <si>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</si>
  <si>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</si>
  <si>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</si>
  <si>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</si>
  <si>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</si>
  <si>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</si>
  <si>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</si>
  <si>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</si>
  <si>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</si>
  <si>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</si>
  <si>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</si>
  <si>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</si>
  <si>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</si>
  <si>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</si>
  <si>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</si>
  <si>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</si>
  <si>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</si>
  <si>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</si>
  <si>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</si>
  <si>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</si>
  <si>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</si>
  <si>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</si>
  <si>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</si>
  <si>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</si>
  <si>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</si>
  <si>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</si>
  <si>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</si>
  <si>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</si>
  <si>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</si>
  <si>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</si>
  <si>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</si>
  <si>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</si>
  <si>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</si>
  <si>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</si>
  <si>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</si>
  <si>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</si>
  <si>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</si>
  <si>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</si>
  <si>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</si>
  <si>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</si>
  <si>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</si>
  <si>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</si>
  <si>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</si>
  <si>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</si>
  <si>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</si>
  <si>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</si>
  <si>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</si>
  <si>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</si>
  <si>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</si>
  <si>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</si>
  <si>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</si>
  <si>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</si>
  <si>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</si>
  <si>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</si>
  <si>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</si>
  <si>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</si>
  <si>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</si>
  <si>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</si>
  <si>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</si>
  <si>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</si>
  <si>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</si>
  <si>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</si>
  <si>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</si>
  <si>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</si>
  <si>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</si>
  <si>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</si>
  <si>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</si>
  <si>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</si>
  <si>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</si>
  <si>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</si>
  <si>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</si>
  <si>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</si>
  <si>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</si>
  <si>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</si>
  <si>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</si>
  <si>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</si>
  <si>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</si>
  <si>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</si>
  <si>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</si>
  <si>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</si>
  <si>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</si>
  <si>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</si>
  <si>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</si>
  <si>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</si>
  <si>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</si>
  <si>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</si>
  <si>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</si>
  <si>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</si>
  <si>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</si>
  <si>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</si>
  <si>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</si>
  <si>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</si>
  <si>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</si>
  <si>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</si>
  <si>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</si>
  <si>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</si>
  <si>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</si>
  <si>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</si>
  <si>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</si>
  <si>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</si>
  <si>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</si>
  <si>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</si>
  <si>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</si>
  <si>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</si>
  <si>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</si>
  <si>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</si>
  <si>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</si>
  <si>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</si>
  <si>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</si>
  <si>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</si>
  <si>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</si>
  <si>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</si>
  <si>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</si>
  <si>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</si>
  <si>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</si>
  <si>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</si>
  <si>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</si>
  <si>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</si>
  <si>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</si>
  <si>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</si>
  <si>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</si>
  <si>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</si>
  <si>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</si>
  <si>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</si>
  <si>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</si>
  <si>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</si>
  <si>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</si>
  <si>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</si>
  <si>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</si>
  <si>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</si>
  <si>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</si>
  <si>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</si>
  <si>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</si>
  <si>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</si>
  <si>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</si>
  <si>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</si>
  <si>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</si>
  <si>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</si>
  <si>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</si>
  <si>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</si>
  <si>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</si>
  <si>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</si>
  <si>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</si>
  <si>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</si>
  <si>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</si>
  <si>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</si>
  <si>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</si>
  <si>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</si>
  <si>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</si>
  <si>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</si>
  <si>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</si>
  <si>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</si>
  <si>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</si>
  <si>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</si>
  <si>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</si>
  <si>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</si>
  <si>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</si>
  <si>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</si>
  <si>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</si>
  <si>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</si>
  <si>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</si>
  <si>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</si>
  <si>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</si>
  <si>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</si>
  <si>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</si>
  <si>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</si>
  <si>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</si>
  <si>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</si>
  <si>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</si>
  <si>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</si>
  <si>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</si>
  <si>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</si>
  <si>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</si>
  <si>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</si>
  <si>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</si>
  <si>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</si>
  <si>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</si>
  <si>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</si>
  <si>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</si>
  <si>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</si>
  <si>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</si>
  <si>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</si>
  <si>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</si>
  <si>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</si>
  <si>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</si>
  <si>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</si>
  <si>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</si>
  <si>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</si>
  <si>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</si>
  <si>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</si>
  <si>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</si>
  <si>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</si>
  <si>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</si>
  <si>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</si>
  <si>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</si>
  <si>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</si>
  <si>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</si>
  <si>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</si>
  <si>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</si>
  <si>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</si>
  <si>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</si>
  <si>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</si>
  <si>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</si>
  <si>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</si>
  <si>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</si>
  <si>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</si>
  <si>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</si>
  <si>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</si>
  <si>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</si>
  <si>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</si>
  <si>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</si>
  <si>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</si>
  <si>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</si>
  <si>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</si>
  <si>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</si>
  <si>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</si>
  <si>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</si>
  <si>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</si>
  <si>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</si>
  <si>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</si>
  <si>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</si>
  <si>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</si>
  <si>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</si>
  <si>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</si>
  <si>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</si>
  <si>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</si>
  <si>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</si>
  <si>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</si>
  <si>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</si>
  <si>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</si>
  <si>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</si>
  <si>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</si>
  <si>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</si>
  <si>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</si>
  <si>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</si>
  <si>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</si>
  <si>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</si>
  <si>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</si>
  <si>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</si>
  <si>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</si>
  <si>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</si>
  <si>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</si>
  <si>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</si>
  <si>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</si>
  <si>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</si>
  <si>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</si>
  <si>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</si>
  <si>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</si>
  <si>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</si>
  <si>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</si>
  <si>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</si>
  <si>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</si>
  <si>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</si>
  <si>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</si>
  <si>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</si>
  <si>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</si>
  <si>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</si>
  <si>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</si>
  <si>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</si>
  <si>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</si>
  <si>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</si>
  <si>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</si>
  <si>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</si>
  <si>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</si>
  <si>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</si>
  <si>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</si>
  <si>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</si>
  <si>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</si>
  <si>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</si>
  <si>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</si>
  <si>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</si>
  <si>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</si>
  <si>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</si>
  <si>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</si>
  <si>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</si>
  <si>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</si>
  <si>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</si>
  <si>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</si>
  <si>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</si>
  <si>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</si>
  <si>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</si>
  <si>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</si>
  <si>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</si>
  <si>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</si>
  <si>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</si>
  <si>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</si>
  <si>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</si>
  <si>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</si>
  <si>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</si>
  <si>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</si>
  <si>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</si>
  <si>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</si>
  <si>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</si>
  <si>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</si>
  <si>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</si>
  <si>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</si>
  <si>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</si>
  <si>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</si>
  <si>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</si>
  <si>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</si>
  <si>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</si>
  <si>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</si>
  <si>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</si>
  <si>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</si>
  <si>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</si>
  <si>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</si>
  <si>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</si>
  <si>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</si>
  <si>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</si>
  <si>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</si>
  <si>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</si>
  <si>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</si>
  <si>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</si>
  <si>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</si>
  <si>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</si>
  <si>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</si>
  <si>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</si>
  <si>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</si>
  <si>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</si>
  <si>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</si>
  <si>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</si>
  <si>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</si>
  <si>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</si>
  <si>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</si>
  <si>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</si>
  <si>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</si>
  <si>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</si>
  <si>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</si>
  <si>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</si>
  <si>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</si>
  <si>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</si>
  <si>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</si>
  <si>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</si>
  <si>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</si>
  <si>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</si>
  <si>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</si>
  <si>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</si>
  <si>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</si>
  <si>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</si>
  <si>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</si>
  <si>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</si>
  <si>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</si>
  <si>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</si>
  <si>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</si>
  <si>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</si>
  <si>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</si>
  <si>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</si>
  <si>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</si>
  <si>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</si>
  <si>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</si>
  <si>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</si>
  <si>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</si>
  <si>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</si>
  <si>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</si>
  <si>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</si>
  <si>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</si>
  <si>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</si>
  <si>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</si>
  <si>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</si>
  <si>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</si>
  <si>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</si>
  <si>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</si>
  <si>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</si>
  <si>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</si>
  <si>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</si>
  <si>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</si>
  <si>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</si>
  <si>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</si>
  <si>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</si>
  <si>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</si>
  <si>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</si>
  <si>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</si>
  <si>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</si>
  <si>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</si>
  <si>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</si>
  <si>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</si>
  <si>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</si>
  <si>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</si>
  <si>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</si>
  <si>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</si>
  <si>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</si>
  <si>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</si>
  <si>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</si>
  <si>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</si>
  <si>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</si>
  <si>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</si>
  <si>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</si>
  <si>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</si>
  <si>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</si>
  <si>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</si>
  <si>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</si>
  <si>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</si>
  <si>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</si>
  <si>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</si>
  <si>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</si>
  <si>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</si>
  <si>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</si>
  <si>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</si>
  <si>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</si>
  <si>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</si>
  <si>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</si>
  <si>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</si>
  <si>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</si>
  <si>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</si>
  <si>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</si>
  <si>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</si>
  <si>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</si>
  <si>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</si>
  <si>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</si>
  <si>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</si>
  <si>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</si>
  <si>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</si>
  <si>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</si>
  <si>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</si>
  <si>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</si>
  <si>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</si>
  <si>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</si>
  <si>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</si>
  <si>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</si>
  <si>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</si>
  <si>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</si>
  <si>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</si>
  <si>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</si>
  <si>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</si>
  <si>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</si>
  <si>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</si>
  <si>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</si>
  <si>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</si>
  <si>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</si>
  <si>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</si>
  <si>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</si>
  <si>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</si>
  <si>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</si>
  <si>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</si>
  <si>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</si>
  <si>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</si>
  <si>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</si>
  <si>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</si>
  <si>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</si>
  <si>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</si>
  <si>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</si>
  <si>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</si>
  <si>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</si>
  <si>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</si>
  <si>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</si>
  <si>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</si>
  <si>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</si>
  <si>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</si>
  <si>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</si>
  <si>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</si>
  <si>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</si>
  <si>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</si>
  <si>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</si>
  <si>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</si>
  <si>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</si>
  <si>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</si>
  <si>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</si>
  <si>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</si>
  <si>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</si>
  <si>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</si>
  <si>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</si>
  <si>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</si>
  <si>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</si>
  <si>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</si>
  <si>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</si>
  <si>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</si>
  <si>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</si>
  <si>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</si>
  <si>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</si>
  <si>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</si>
  <si>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</si>
  <si>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</si>
  <si>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</si>
  <si>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</si>
  <si>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</si>
  <si>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</si>
  <si>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</si>
  <si>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</si>
  <si>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</si>
  <si>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</si>
  <si>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</si>
  <si>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</si>
  <si>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</si>
  <si>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</si>
  <si>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</si>
  <si>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</si>
  <si>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</si>
  <si>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</si>
  <si>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</si>
  <si>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</si>
  <si>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</si>
  <si>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</si>
  <si>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</si>
  <si>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</si>
  <si>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</si>
  <si>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</si>
  <si>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</si>
  <si>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</si>
  <si>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</si>
  <si>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</si>
  <si>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</si>
  <si>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</si>
  <si>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</si>
  <si>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</si>
  <si>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</si>
  <si>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</si>
  <si>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</si>
  <si>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</si>
  <si>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</si>
  <si>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</si>
  <si>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</si>
  <si>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</si>
  <si>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</si>
  <si>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</si>
  <si>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</si>
  <si>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</si>
  <si>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</si>
  <si>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</si>
  <si>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</si>
  <si>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</si>
  <si>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</si>
  <si>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</si>
  <si>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</si>
  <si>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</si>
  <si>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</si>
  <si>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</si>
  <si>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</si>
  <si>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</si>
  <si>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</si>
  <si>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</si>
  <si>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</si>
  <si>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</si>
  <si>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</si>
  <si>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</si>
  <si>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</si>
  <si>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</si>
  <si>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</si>
  <si>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</si>
  <si>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</si>
  <si>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</si>
  <si>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</si>
  <si>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</si>
  <si>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</si>
  <si>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</si>
  <si>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</si>
  <si>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</si>
  <si>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</si>
  <si>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</si>
  <si>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</si>
  <si>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</si>
  <si>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</si>
  <si>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</si>
  <si>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</si>
  <si>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</si>
  <si>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</si>
  <si>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</si>
  <si>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</si>
  <si>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</si>
  <si>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</si>
  <si>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</si>
  <si>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</si>
  <si>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</si>
  <si>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</si>
  <si>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</si>
  <si>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</si>
  <si>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</si>
  <si>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</si>
  <si>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</si>
  <si>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</si>
  <si>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</si>
  <si>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</si>
  <si>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</si>
  <si>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</si>
  <si>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</si>
  <si>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</si>
  <si>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</si>
  <si>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</si>
  <si>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</si>
  <si>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</si>
  <si>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</si>
  <si>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</si>
  <si>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</si>
  <si>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</si>
  <si>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</si>
  <si>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</si>
  <si>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</si>
  <si>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</si>
  <si>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</si>
  <si>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</si>
  <si>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</si>
  <si>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</si>
  <si>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</si>
  <si>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</si>
  <si>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</si>
  <si>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</si>
  <si>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</si>
  <si>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</si>
  <si>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</si>
  <si>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</si>
  <si>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</si>
  <si>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</si>
  <si>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</si>
  <si>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</si>
  <si>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</si>
  <si>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</si>
  <si>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</si>
  <si>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</si>
  <si>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</si>
  <si>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</si>
  <si>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</si>
  <si>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</si>
  <si>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</si>
  <si>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</si>
  <si>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</si>
  <si>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</si>
  <si>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</si>
  <si>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</si>
  <si>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</si>
  <si>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</si>
  <si>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</si>
  <si>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</si>
  <si>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</si>
  <si>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</si>
  <si>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</si>
  <si>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</si>
  <si>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</si>
  <si>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</si>
  <si>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</si>
  <si>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</si>
  <si>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</si>
  <si>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</si>
  <si>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</si>
  <si>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</si>
  <si>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</si>
  <si>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</si>
  <si>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</si>
  <si>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</si>
  <si>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</si>
  <si>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</si>
  <si>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</si>
  <si>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</si>
  <si>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</si>
  <si>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</si>
  <si>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</si>
  <si>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</si>
  <si>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</si>
  <si>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</si>
  <si>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</si>
  <si>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</si>
  <si>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</si>
  <si>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</si>
  <si>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</si>
  <si>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</si>
  <si>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</si>
  <si>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</si>
  <si>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</si>
  <si>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</si>
  <si>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</si>
  <si>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</si>
  <si>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</si>
  <si>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</si>
  <si>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</si>
  <si>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</si>
  <si>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</si>
  <si>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</si>
  <si>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</si>
  <si>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</si>
  <si>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</si>
  <si>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</si>
  <si>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</si>
  <si>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</si>
  <si>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</si>
  <si>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</si>
  <si>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</si>
  <si>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</si>
  <si>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</si>
  <si>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</si>
  <si>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</si>
  <si>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</si>
  <si>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</si>
  <si>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</si>
  <si>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</si>
  <si>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</si>
  <si>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</si>
  <si>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</si>
  <si>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</si>
  <si>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</si>
  <si>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</si>
  <si>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</si>
  <si>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</si>
  <si>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</si>
  <si>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</si>
  <si>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</si>
  <si>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</si>
  <si>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</si>
  <si>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</si>
  <si>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</si>
  <si>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</si>
  <si>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</si>
  <si>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</si>
  <si>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</si>
  <si>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</si>
  <si>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</si>
  <si>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</si>
  <si>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</si>
  <si>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</si>
  <si>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</si>
  <si>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</si>
  <si>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</si>
  <si>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</si>
  <si>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</si>
  <si>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</si>
  <si>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</si>
  <si>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</si>
  <si>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</si>
  <si>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</si>
  <si>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</si>
  <si>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</si>
  <si>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</si>
  <si>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</si>
  <si>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</si>
  <si>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</si>
  <si>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</si>
  <si>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</si>
  <si>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</si>
  <si>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</si>
  <si>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</si>
  <si>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</si>
  <si>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</si>
  <si>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</si>
  <si>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</si>
  <si>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</si>
  <si>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</si>
  <si>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</si>
  <si>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</si>
  <si>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</si>
  <si>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</si>
  <si>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</si>
  <si>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</si>
  <si>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</si>
  <si>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</si>
  <si>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</si>
  <si>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</si>
  <si>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</si>
  <si>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</si>
  <si>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</si>
  <si>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</si>
  <si>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</si>
  <si>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</si>
  <si>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</si>
  <si>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</si>
  <si>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</si>
  <si>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</si>
  <si>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</si>
  <si>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</si>
  <si>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</si>
  <si>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</si>
  <si>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</si>
  <si>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</si>
  <si>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</si>
  <si>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</si>
  <si>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</si>
  <si>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</si>
  <si>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</si>
  <si>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</si>
  <si>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</si>
  <si>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</si>
  <si>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</si>
  <si>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</si>
  <si>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</si>
  <si>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</si>
  <si>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</si>
  <si>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</si>
  <si>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</si>
  <si>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</si>
  <si>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</si>
  <si>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</si>
  <si>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</si>
  <si>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</si>
  <si>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</si>
  <si>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</si>
  <si>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</si>
  <si>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</si>
  <si>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</si>
  <si>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</si>
  <si>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</si>
  <si>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</si>
  <si>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</si>
  <si>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</si>
  <si>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</si>
  <si>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</si>
  <si>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</si>
  <si>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</si>
  <si>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</si>
  <si>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</si>
  <si>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</si>
  <si>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</si>
  <si>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</si>
  <si>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</si>
  <si>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</si>
  <si>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</si>
  <si>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</si>
  <si>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</si>
  <si>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</si>
  <si>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</si>
  <si>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</si>
  <si>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</si>
  <si>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</si>
  <si>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</si>
  <si>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</si>
  <si>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</si>
  <si>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</si>
  <si>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</si>
  <si>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</si>
  <si>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</si>
  <si>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</si>
  <si>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</si>
  <si>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</si>
  <si>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</si>
  <si>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</si>
  <si>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</si>
  <si>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</si>
  <si>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</si>
  <si>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</si>
  <si>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</si>
  <si>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</si>
  <si>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</si>
  <si>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</si>
  <si>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</si>
  <si>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</si>
  <si>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</si>
  <si>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</si>
  <si>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</si>
  <si>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</si>
  <si>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</si>
  <si>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</si>
  <si>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</si>
  <si>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</si>
  <si>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</si>
  <si>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</si>
  <si>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</si>
  <si>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</si>
  <si>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</si>
  <si>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</si>
  <si>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</si>
  <si>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</si>
  <si>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</si>
  <si>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</si>
  <si>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</si>
  <si>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</si>
  <si>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</si>
  <si>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</si>
  <si>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</si>
  <si>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</si>
  <si>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</si>
  <si>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</si>
  <si>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</si>
  <si>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</si>
  <si>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</si>
  <si>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</si>
  <si>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</si>
  <si>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</si>
  <si>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</si>
  <si>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</si>
  <si>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</si>
  <si>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</si>
  <si>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</si>
  <si>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</si>
  <si>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</si>
  <si>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</si>
  <si>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</si>
  <si>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</si>
  <si>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</si>
  <si>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</si>
  <si>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</si>
  <si>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</si>
  <si>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</si>
  <si>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</si>
  <si>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</si>
  <si>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</si>
  <si>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</si>
  <si>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</si>
  <si>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</si>
  <si>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</si>
  <si>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</si>
  <si>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</si>
  <si>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</si>
  <si>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</si>
  <si>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</si>
  <si>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</si>
  <si>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</si>
  <si>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</si>
  <si>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</si>
  <si>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</si>
  <si>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</si>
  <si>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</si>
  <si>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</si>
  <si>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</si>
  <si>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</si>
  <si>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</si>
  <si>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</si>
  <si>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</si>
  <si>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</si>
  <si>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</si>
  <si>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</si>
  <si>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</si>
  <si>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</si>
  <si>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</si>
  <si>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</si>
  <si>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</si>
  <si>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</si>
  <si>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</si>
  <si>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</si>
  <si>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</si>
  <si>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</si>
  <si>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ETA 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</si>
  <si>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</si>
  <si>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</si>
  <si>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</si>
  <si>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</si>
  <si>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</si>
  <si>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</si>
  <si>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</si>
  <si>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</si>
  <si>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</si>
  <si>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</si>
  <si>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</si>
  <si>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</si>
  <si>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</si>
  <si>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PCM-20251212-00000666</t>
  </si>
  <si>
    <t xml:space="preserve">EM Team at site checking </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</si>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</sst>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7" dataDxfId="46" headerRowBorderDxfId="44" tableBorderDxfId="45" totalsRowBorderDxfId="43">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340.68064907407097</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46003.629074999997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46003.629074999997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46003.629074999997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46003.629074999997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46003.629074999997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46003.629074999997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46003.629074999997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46003.629074999997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46003.629074999997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46003.629074999997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46003.629074999997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46003.629074999997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46003.629074999997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46003.629074999997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46003.629074999997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46003.629074999997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46003.629074999997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46003.629074999997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46003.629074999997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46003.629074999997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46003.629074999997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46003.629074999997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46003.629074999997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46003.629074999997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46003.629074999997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46003.629074999997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46003.629074999997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46003.629074999997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46003.629074999997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46003.629074999997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46003.629074999997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46003.629074999997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46003.629074999997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46003.629074999997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46003.629074999997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46003.629074999997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46003.629074999997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46003.629074999997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46003.629074999997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46003.629074999997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46003.629074999997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46003.629074999997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46003.629074999997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46003.629074999997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46003.629074999997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46003.629074999997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46003.629074999997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46003.629074999997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46003.629074999997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46003.629074999997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46003.629074999997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46003.629074999997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46003.629074999997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46003.629074999997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46003.629074999997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46003.629074999997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46003.629074999997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46003.629074999997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46003.629074999997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46003.629074999997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46003.629074999997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46003.629074999997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46003.629074999997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46003.629074999997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46003.629074999997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46003.629074999997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46003.629074999997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46003.629074999997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46003.629074999997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46003.629074999997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46003.629074999997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46003.629074999997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46003.629074999997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46003.629074999997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46003.629074999997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46003.629074999997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46003.629074999997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46003.629074999997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46003.629074999997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46003.629074999997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46003.629074999997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46003.629074999997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46003.629074999997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46003.629074999997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46003.629074999997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46003.629074999997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46003.629074999997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46003.629074999997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46003.629074999997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46003.629074999997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46003.629074999997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46003.629074999997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46003.629074999997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46003.629074999997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46003.629074999997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46003.629074999997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46003.629074999997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46003.629074999997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46003.629074999997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46003.629074999997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46003.629074999997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46003.629074999997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46003.629074999997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46003.629074999997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46003.629074999997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46003.629074999997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46003.629074999997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46003.629074999997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46003.629074999997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46003.629074999997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46003.629074999997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46003.629074999997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46003.629074999997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46003.629074999997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46003.629074999997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46003.629074999997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46003.629074999997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46003.629074999997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46003.629074999997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46003.629074999997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46003.629074999997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46003.629074999997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46003.629074999997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46003.629074999997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46003.629074999997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46003.629074999997</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1BFEAD5E-5A36-48B0-9E99-27D72AEDA918}"/>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D10" sqref="D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178.62923703703564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19.241656018515641</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6.2736930555547588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2.7971652777778218</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46003.629074999997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46003.629074999997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46003.629074999997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46003.629074999997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46003.629074999997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46003.629074999997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46003.629074999997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46003.629074999997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46003.629074999997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46003.629074999997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46003.629074999997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46003.629074999997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46003.629074999997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46003.629074999997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46003.629074999997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46003.629074999997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46003.629074999997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46003.629074999997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46003.629074999997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46003.629074999997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46003.629074999997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46003.629074999997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46003.629074999997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46003.629074999997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46003.629074999997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46003.629074999997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46003.629074999997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46003.629074999997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46003.629074999997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46003.629074999997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46003.629074999997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46003.629074999997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46003.629074999997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46003.629074999997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46003.629074999997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46003.629074999997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46003.629074999997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46003.629074999997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46003.629074999997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46003.629074999997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46003.629074999997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46003.629074999997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46003.629074999997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46003.629074999997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46003.629074999997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46003.629074999997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46003.629074999997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46003.629074999997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46003.629074999997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46003.629074999997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46003.629074999997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46003.629074999997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46003.629074999997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46003.629074999997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46003.629074999997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46003.629074999997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46003.629074999997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46003.629074999997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46003.629074999997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46003.629074999997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46003.629074999997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46003.629074999997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46003.629074999997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46003.629074999997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46003.629074999997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46003.629074999997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46003.629074999997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46003.629074999997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46003.629074999997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46003.629074999997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46003.629074999997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46003.629074999997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46003.629074999997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46003.629074999997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46003.629074999997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46003.629074999997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46003.629074999997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46003.629074999997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46003.629074999997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46003.629074999997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46003.629074999997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46003.629074999997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46003.629074999997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46003.629074999997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46003.629074999997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46003.629074999997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46003.629074999997</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46003.629074999997</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46003.629074999997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46003.629074999997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46003.629074999997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46003.629074999997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46003.629074999997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46003.629074999997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46003.629074999997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46003.629074999997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46003.629074999997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46003.629074999997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46003.629074999997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46003.629074999997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46003.629074999997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46003.629074999997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46003.629074999997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46003.629074999997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46003.629074999997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46003.629074999997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46003.629074999997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46003.629074999997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46003.629074999997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46003.629074999997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46003.629074999997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46003.629074999997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46003.629074999997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46003.629074999997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46003.629074999997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46003.629074999997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46003.629074999997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46003.629074999997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46003.629074999997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46003.629074999997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46003.629074999997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46003.629074999997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46003.629074999997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46003.629074999997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46003.629074999997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46003.629074999997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46003.629074999997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46003.629074999997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46003.629074999997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46003.629074999997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46003.629074999997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46003.629074999997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46003.629074999997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46003.629074999997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46003.629074999997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46003.629074999997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46003.629074999997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46003.629074999997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46003.629074999997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46003.629074999997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46003.629074999997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46003.629074999997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46003.629074999997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46003.629074999997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46003.629074999997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46003.629074999997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46003.629074999997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46003.629074999997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46003.629074999997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46003.629074999997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46003.629074999997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46003.629074999997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46003.629074999997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46003.629074999997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46003.629074999997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46003.629074999997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46003.629074999997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46003.629074999997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46003.629074999997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46003.629074999997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46003.629074999997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46003.629074999997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46003.629074999997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46003.629074999997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46003.629074999997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46003.629074999997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46003.629074999997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46003.629074999997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46003.629074999997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46003.629074999997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46003.629074999997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46003.629074999997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46003.629074999997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46003.629074999997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46003.629074999997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46003.629074999997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46003.629074999997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46003.629074999997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46003.629074999997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46003.629074999997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46003.629074999997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46003.629074999997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46003.629074999997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46003.629074999997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46003.629074999997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46003.629074999997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46003.629074999997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46003.629074999997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46003.629074999997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46003.629074999997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46003.629074999997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46003.629074999997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46003.629074999997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46003.629074999997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46003.629074999997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46003.629074999997</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46003.629074999997</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46003.629074999997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46003.629074999997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46003.629074999997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46003.629074999997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46003.629074999997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46003.629074999997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46003.629074999997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46003.629074999997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46003.629074999997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46003.629074999997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46003.629074999997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46003.629074999997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46003.629074999997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46003.629074999997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46003.629074999997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46003.629074999997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46003.629074999997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46003.629074999997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46003.629074999997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46003.629074999997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46003.629074999997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46003.629074999997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46003.629074999997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46003.629074999997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46003.629074999997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46003.629074999997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46003.629074999997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46003.629074999997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46003.629074999997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46003.629074999997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46003.629074999997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46003.629074999997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46003.629074999997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46003.629074999997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46003.629074999997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46003.629074999997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46003.629074999997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46003.629074999997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46003.629074999997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46003.629074999997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46003.629074999997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46003.629074999997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46003.629074999997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46003.629074999997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46003.629074999997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46003.629074999997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46003.629074999997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46003.629074999997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46003.629074999997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46003.629074999997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46003.629074999997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46003.629074999997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46003.629074999997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46003.629074999997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46003.629074999997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46003.629074999997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46003.629074999997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46003.629074999997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46003.629074999997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46003.629074999997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46003.629074999997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46003.629074999997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46003.629074999997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46003.629074999997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46003.629074999997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46003.629074999997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46003.629074999997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46003.629074999997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46003.629074999997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46003.629074999997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46003.629074999997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46003.629074999997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46003.629074999997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46003.629074999997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46003.629074999997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46003.629074999997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46003.629074999997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46003.629074999997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46003.629074999997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46003.629074999997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46003.629074999997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46003.629074999997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46003.629074999997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46003.629074999997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46003.629074999997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46003.629074999997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46003.629074999997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46003.629074999997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46003.629074999997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46003.629074999997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46003.629074999997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46003.629074999997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46003.629074999997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46003.629074999997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46003.629074999997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46003.629074999997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46003.629074999997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46003.629074999997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46003.629074999997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46003.629074999997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46003.629074999997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46003.629074999997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46003.629074999997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46003.629074999997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46003.629074999997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46003.629074999997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46003.629074999997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46003.629074999997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46003.629074999997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46003.629074999997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46003.629074999997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46003.629074999997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46003.629074999997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46003.629074999997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46003.629074999997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46003.629074999997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46003.629074999997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46003.629074999997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46003.629074999997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46003.629074999997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46003.629074999997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46003.629074999997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46003.629074999997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46003.629074999997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46003.629074999997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46003.629074999997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46003.629074999997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46003.629074999997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46003.629074999997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46003.629074999997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46003.629074999997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46003.629074999997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46003.629074999997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46003.629074999997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46003.629074999997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46003.629074999997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46003.629074999997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46003.629074999997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46003.629074999997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46003.629074999997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46003.629074999997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46003.629074999997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46003.629074999997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46003.629074999997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46003.629074999997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46003.629074999997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46003.629074999997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46003.629074999997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46003.629074999997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46003.629074999997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46003.629074999997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46003.629074999997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46003.629074999997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46003.629074999997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46003.629074999997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46003.629074999997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46003.629074999997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46003.629074999997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46003.629074999997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46003.629074999997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46003.629074999997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46003.629074999997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46003.629074999997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46003.629074999997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46003.629074999997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46003.629074999997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46003.629074999997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46003.629074999997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46003.629074999997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46003.629074999997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46003.629074999997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46003.629074999997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46003.629074999997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46003.629074999997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46003.629074999997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46003.629074999997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46003.629074999997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46003.629074999997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46003.629074999997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46003.629074999997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46003.629074999997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46003.629074999997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46003.629074999997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46003.629074999997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46003.629074999997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46003.629074999997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46003.629074999997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46003.629074999997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46003.629074999997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46003.629074999997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46003.629074999997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46003.629074999997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46003.629074999997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46003.629074999997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46003.629074999997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46003.629074999997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46003.629074999997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46003.629074999997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46003.629074999997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46003.629074999997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46003.629074999997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46003.629074999997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46003.629074999997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46003.629074999997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46003.629074999997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46003.629074999997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46003.629074999997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46003.629074999997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46003.629074999997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46003.629074999997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46003.629074999997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46003.629074999997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46003.629074999997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46003.629074999997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46003.629074999997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46003.629074999997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46003.629074999997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46003.629074999997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46003.629074999997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46003.629074999997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46003.629074999997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46003.629074999997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46003.629074999997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46003.629074999997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46003.629074999997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46003.629074999997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46003.629074999997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46003.629074999997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46003.629074999997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46003.629074999997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46003.629074999997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46003.629074999997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46003.629074999997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46003.629074999997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46003.629074999997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46003.629074999997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46003.629074999997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46003.629074999997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46003.629074999997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46003.629074999997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46003.629074999997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46003.629074999997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46003.629074999997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46003.629074999997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46003.629074999997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46003.629074999997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46003.629074999997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46003.629074999997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46003.629074999997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46003.629074999997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46003.629074999997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46003.629074999997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46003.629074999997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46003.629074999997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46003.629074999997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46003.629074999997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46003.629074999997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46003.629074999997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46003.629074999997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46003.629074999997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46003.629074999997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46003.629074999997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46003.629074999997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46003.629074999997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46003.629074999997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46003.629074999997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46003.629074999997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46003.629074999997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46003.629074999997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46003.629074999997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46003.629074999997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46003.629074999997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46003.629074999997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46003.629074999997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46003.629074999997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46003.629074999997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46003.629074999997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46003.629074999997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46003.629074999997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46003.629074999997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46003.629074999997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46003.629074999997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46003.629074999997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46003.629074999997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46003.629074999997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46003.629074999997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46003.629074999997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46003.629074999997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46003.629074999997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46003.629074999997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46003.629074999997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46003.629074999997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46003.629074999997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46003.629074999997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46003.629074999997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46003.629074999997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46003.629074999997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46003.629074999997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46003.629074999997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46003.629074999997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46003.629074999997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46003.629074999997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46003.629074999997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46003.629074999997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46003.629074999997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46003.629074999997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46003.629074999997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46003.629074999997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46003.629074999997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46003.629074999997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46003.629074999997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46003.629074999997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46003.629074999997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46003.629074999997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46003.629074999997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46003.629074999997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46003.629074999997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46003.629074999997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46003.629074999997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46003.629074999997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46003.629074999997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46003.629074999997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46003.629074999997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46003.629074999997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46003.629074999997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46003.629074999997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46003.629074999997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46003.629074999997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46003.629074999997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46003.629074999997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46003.629074999997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46003.629074999997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46003.629074999997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46003.629074999997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46003.629074999997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46003.629074999997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46003.629074999997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46003.629074999997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46003.629074999997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46003.629074999997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46003.629074999997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46003.629074999997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46003.629074999997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46003.629074999997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46003.629074999997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46003.629074999997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46003.629074999997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46003.629074999997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46003.629074999997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46003.629074999997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46003.629074999997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46003.629074999997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46003.629074999997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46003.629074999997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46003.629074999997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46003.629074999997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46003.629074999997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46003.629074999997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46003.629074999997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46003.629074999997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46003.629074999997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46003.629074999997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46003.629074999997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46003.629074999997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46003.629074999997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46003.629074999997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46003.629074999997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46003.629074999997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46003.629074999997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46003.629074999997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46003.629074999997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46003.629074999997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46003.629074999997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46003.629074999997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46003.629074999997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46003.629074999997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46003.629074999997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46003.629074999997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46003.629074999997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46003.629074999997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46003.629074999997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46003.629074999997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46003.629074999997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46003.629074999997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46003.629074999997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46003.629074999997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46003.629074999997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46003.629074999997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46003.629074999997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46003.629074999997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46003.629074999997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46003.629074999997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46003.629074999997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46003.629074999997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46003.629074999997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46003.629074999997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46003.629074999997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46003.629074999997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46003.629074999997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46003.629074999997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46003.629074999997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46003.629074999997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46003.629074999997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46003.629074999997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46003.629074999997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46003.629074999997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46003.629074999997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46003.629074999997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46003.629074999997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46003.629074999997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46003.629074999997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46003.629074999997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46003.629074999997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46003.629074999997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46003.629074999997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46003.629074999997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46003.629074999997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46003.629074999997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46003.629074999997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46003.629074999997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46003.629074999997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46003.629074999997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46003.629074999997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46003.629074999997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46003.629074999997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46003.629074999997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46003.629074999997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46003.629074999997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46003.629074999997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46003.629074999997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46003.629074999997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46003.629074999997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46003.629074999997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46003.629074999997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46003.629074999997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46003.629074999997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46003.629074999997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46003.629074999997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46003.629074999997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46003.629074999997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46003.629074999997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46003.629074999997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46003.629074999997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46003.629074999997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46003.629074999997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46003.629074999997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46003.629074999997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46003.629074999997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46003.629074999997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46003.629074999997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46003.629074999997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46003.629074999997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46003.629074999997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46003.629074999997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46003.629074999997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46003.629074999997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46003.629074999997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46003.629074999997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46003.629074999997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46003.629074999997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46003.629074999997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46003.629074999997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46003.629074999997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46003.629074999997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46003.629074999997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46003.629074999997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46003.629074999997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46003.629074999997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46003.629074999997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46003.629074999997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46003.629074999997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46003.629074999997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46003.629074999997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46003.629074999997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46003.629074999997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46003.629074999997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46003.629074999997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46003.629074999997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46003.629074999997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46003.629074999997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46003.629074999997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46003.629074999997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46003.629074999997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46003.629074999997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46003.629074999997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46003.629074999997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46003.629074999997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46003.629074999997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46003.629074999997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46003.629074999997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46003.629074999997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46003.629074999997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46003.629074999997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46003.629074999997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46003.629074999997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46003.629074999997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46003.629074999997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46003.629074999997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46003.629074999997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46003.629074999997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46003.629074999997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46003.629074999997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46003.629074999997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46003.629074999997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46003.629074999997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46003.629074999997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46003.629074999997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46003.629074999997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46003.629074999997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46003.629074999997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46003.629074999997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46003.629074999997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46003.629074999997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46003.629074999997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46003.629074999997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46003.629074999997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46003.629074999997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46003.629074999997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46003.629074999997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46003.629074999997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46003.629074999997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46003.629074999997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46003.629074999997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46003.629074999997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46003.629074999997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46003.629074999997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46003.629074999997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46003.629074999997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46003.629074999997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46003.629074999997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46003.629074999997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46003.629074999997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46003.629074999997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46003.629074999997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46003.629074999997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46003.629074999997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46003.629074999997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46003.629074999997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46003.629074999997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46003.629074999997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46003.629074999997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46003.629074999997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46003.629074999997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46003.629074999997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46003.629074999997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46003.629074999997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46003.629074999997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46003.629074999997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46003.629074999997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46003.629074999997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46003.629074999997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46003.629074999997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46003.629074999997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46003.629074999997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46003.629074999997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46003.629074999997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46003.629074999997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46003.629074999997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46003.629074999997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46003.629074999997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46003.629074999997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46003.629074999997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46003.629074999997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46003.629074999997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46003.629074999997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46003.629074999997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46003.629074999997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46003.629074999997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46003.629074999997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46003.629074999997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46003.629074999997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46003.629074999997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46003.629074999997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46003.629074999997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46003.629074999997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46003.629074999997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46003.629074999997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46003.629074999997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46003.629074999997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46003.629074999997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46003.629074999997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46003.629074999997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46003.629074999997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46003.629074999997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46003.629074999997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46003.629074999997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46003.629074999997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46003.629074999997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46003.629074999997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46003.629074999997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46003.629074999997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46003.629074999997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46003.629074999997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46003.629074999997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46003.629074999997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46003.629074999997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46003.629074999997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46003.629074999997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46003.629074999997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46003.629074999997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46003.629074999997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46003.629074999997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46003.629074999997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46003.629074999997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46003.629074999997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46003.629074999997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46003.629074999997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46003.629074999997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46003.629074999997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46003.629074999997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46003.629074999997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46003.629074999997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46003.629074999997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46003.629074999997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46003.629074999997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46003.629074999997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46003.629074999997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46003.629074999997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46003.629074999997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46003.629074999997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46003.629074999997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46003.629074999997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46003.629074999997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46003.629074999997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46003.629074999997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46003.629074999997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46003.629074999997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46003.629074999997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46003.629074999997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46003.629074999997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46003.629074999997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46003.629074999997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46003.629074999997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46003.629074999997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46003.629074999997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46003.629074999997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46003.629074999997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46003.629074999997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46003.629074999997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46003.629074999997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46003.629074999997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46003.629074999997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46003.629074999997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46003.629074999997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46003.629074999997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46003.629074999997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46003.629074999997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46003.629074999997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46003.629074999997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46003.629074999997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46003.629074999997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46003.629074999997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46003.629074999997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46003.629074999997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46003.629074999997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46003.629074999997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46003.629074999997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46003.629074999997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46003.629074999997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46003.629074999997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46003.629074999997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46003.629074999997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46003.629074999997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46003.629074999997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46003.629074999997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46003.629074999997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46003.629074999997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46003.629074999997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46003.629074999997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46003.629074999997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46003.629074999997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46003.629074999997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46003.629074999997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46003.629074999997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46003.629074999997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46003.629074999997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46003.629074999997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46003.629074999997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46003.629074999997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46003.629074999997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46003.629074999997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46003.629074999997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46003.629074999997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46003.629074999997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46003.629074999997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46003.629074999997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46003.629074999997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46003.629074999997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46003.629074999997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46003.629074999997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46003.629074999997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46003.629074999997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46003.629074999997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46003.629074999997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46003.629074999997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46003.629074999997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46003.629074999997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46003.629074999997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46003.629074999997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46003.629074999997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46003.629074999997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46003.629074999997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46003.629074999997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46003.629074999997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46003.629074999997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46003.629074999997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46003.629074999997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46003.629074999997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46003.629074999997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46003.629074999997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46003.629074999997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46003.629074999997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46003.629074999997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46003.629074999997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46003.629074999997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46003.629074999997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46003.629074999997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46003.629074999997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46003.629074999997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46003.629074999997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46003.629074999997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46003.629074999997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46003.629074999997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46003.629074999997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46003.629074999997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46003.629074999997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46003.629074999997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46003.629074999997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46003.629074999997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46003.629074999997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46003.629074999997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46003.629074999997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46003.629074999997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46003.629074999997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46003.629074999997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46003.629074999997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46003.629074999997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46003.629074999997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46003.629074999997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46003.629074999997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46003.629074999997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46003.629074999997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46003.629074999997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46003.629074999997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46003.629074999997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46003.629074999997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46003.629074999997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46003.629074999997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46003.629074999997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46003.629074999997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46003.629074999997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46003.629074999997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46003.629074999997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46003.629074999997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46003.629074999997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46003.629074999997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46003.629074999997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46003.629074999997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46003.629074999997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46003.629074999997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46003.629074999997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46003.629074999997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46003.629074999997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46003.629074999997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46003.629074999997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46003.629074999997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46003.629074999997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46003.629074999997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46003.629074999997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46003.629074999997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46003.629074999997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46003.629074999997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46003.629074999997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46003.629074999997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46003.629074999997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46003.629074999997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46003.629074999997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46003.629074999997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46003.629074999997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46003.629074999997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46003.629074999997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46003.629074999997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46003.629074999997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46003.629074999997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46003.629074999997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46003.629074999997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46003.629074999997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46003.629074999997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46003.629074999997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46003.629074999997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46003.629074999997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46003.629074999997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46003.629074999997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46003.629074999997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46003.629074999997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46003.629074999997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46003.629074999997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46003.629074999997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46003.629074999997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46003.629074999997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46003.629074999997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46003.629074999997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46003.629074999997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46003.629074999997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46003.629074999997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46003.629074999997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46003.629074999997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46003.629074999997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46003.629074999997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46003.629074999997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46003.629074999997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46003.629074999997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46003.629074999997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46003.629074999997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46003.629074999997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46003.629074999997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46003.629074999997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46003.629074999997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46003.629074999997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46003.629074999997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46003.629074999997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46003.629074999997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46003.629074999997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46003.629074999997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46003.629074999997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46003.629074999997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46003.629074999997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46003.629074999997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46003.629074999997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46003.629074999997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46003.629074999997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46003.629074999997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46003.629074999997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46003.629074999997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46003.629074999997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46003.629074999997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46003.629074999997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46003.629074999997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46003.629074999997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46003.629074999997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46003.629074999997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46003.629074999997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46003.629074999997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46003.629074999997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46003.629074999997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46003.629074999997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46003.629074999997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46003.629074999997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46003.629074999997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46003.629074999997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46003.629074999997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46003.629074999997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46003.629074999997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46003.629074999997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46003.629074999997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46003.629074999997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46003.629074999997</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300.14835740740091</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4.834931481476815</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36781</v>
      </c>
      <c r="E4" s="90" t="s">
        <v>39106</v>
      </c>
      <c r="F4" s="91"/>
      <c r="G4" s="92">
        <f t="shared" ref="G4:G5" ca="1" si="1">IFERROR(NOW()-F4,"")</f>
        <v>46003.629074999997</v>
      </c>
      <c r="H4" s="91">
        <v>46003.533379629633</v>
      </c>
      <c r="I4" s="106" t="str">
        <f>IFERROR(VLOOKUP(D4,DB!A:F,6,0),"")</f>
        <v>Generator-SG</v>
      </c>
      <c r="J4" s="106" t="str">
        <f>IFERROR(VLOOKUP(D4,DB!A:G,7,0),"")</f>
        <v>Dead</v>
      </c>
      <c r="K4" s="93" t="s">
        <v>39126</v>
      </c>
      <c r="L4" s="87" t="str">
        <f>IFERROR(VLOOKUP(D4,DB!A:I,9,0),"")</f>
        <v>Latis</v>
      </c>
    </row>
    <row r="5" spans="1:16" ht="15" customHeight="1">
      <c r="A5" s="106"/>
      <c r="B5" s="106" t="str">
        <f>IFERROR(VLOOKUP(D5,DB!A:K,11,0),"")</f>
        <v/>
      </c>
      <c r="C5" s="89"/>
      <c r="D5" s="87"/>
      <c r="E5" s="90"/>
      <c r="F5" s="91"/>
      <c r="G5" s="92">
        <f t="shared" ca="1" si="1"/>
        <v>46003.629074999997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46003.629074421297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46003.629074652781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46003.629074652781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46003.629074652781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46003.629074999997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46003.629074999997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46003.629074999997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46003.629074999997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46003.629074999997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46003.629074999997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46003.629074999997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46003.629074999997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46003.629074999997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46003.629074999997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46003.629074999997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46003.629074999997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46003.629074999997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46003.629074999997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46003.629074999997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46003.629074999997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46003.629074999997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46003.629074999997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46003.629074999997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46003.629074999997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46003.629074999997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46003.629074999997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46003.629074999997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46003.629074999997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46003.629074999997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46003.629074999997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46003.629074999997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46003.629074999997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46003.629074999997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46003.629074999997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46003.629074999997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46003.629074999997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46003.629074999997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46003.629074999997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46003.629074999997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46003.629074999997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46003.629074999997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46003.629074999997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46003.629074999997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46003.629074999997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46003.629074999997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46003.629074999997</v>
      </c>
      <c r="H51" s="91"/>
      <c r="I51" s="106" t="str">
        <f>IFERROR(VLOOKUP(D51,DB!A:F,6,0),"")</f>
        <v/>
      </c>
      <c r="J51" s="106" t="str">
        <f>IFERROR(VLOOKUP(D51,DB!A:G,7,0),"")</f>
        <v/>
      </c>
      <c r="K51" s="93"/>
      <c r="L51" s="8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B6" sqref="B6:B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111.79701481480879</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77.440197685180465</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54.967963888884697</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22.255776388883532</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6.5215865740683512</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1.5095611111100879</v>
      </c>
      <c r="H7" s="38">
        <v>46002.086875000001</v>
      </c>
      <c r="I7" s="37" t="str">
        <f>IFERROR(VLOOKUP(D7,[1]DB!A:F,6,0),"")</f>
        <v>SCECO</v>
      </c>
      <c r="J7" s="37" t="str">
        <f>IFERROR(VLOOKUP(D7,[1]DB!A:G,7,0),"")</f>
        <v>Good</v>
      </c>
      <c r="K7" s="37" t="s">
        <v>39139</v>
      </c>
      <c r="L7" s="37" t="str">
        <f>IFERROR(VLOOKUP(D7,[1]DB!A:I,9,0),"")</f>
        <v>Latis</v>
      </c>
      <c r="M7" s="37"/>
    </row>
    <row r="8" spans="1:13">
      <c r="A8" s="151" t="s">
        <v>39140</v>
      </c>
      <c r="B8" s="37" t="str">
        <f>IFERROR(VLOOKUP(D8,[1]DB!A:K,11,0),"")</f>
        <v>R5</v>
      </c>
      <c r="C8" s="99">
        <v>1</v>
      </c>
      <c r="D8" s="151" t="s">
        <v>34330</v>
      </c>
      <c r="E8" s="99" t="s">
        <v>39106</v>
      </c>
      <c r="F8" s="152">
        <v>46003.529675925929</v>
      </c>
      <c r="G8" s="153">
        <f t="shared" ref="G8:G60" ca="1" si="3">IFERROR(NOW()-F8,"")</f>
        <v>9.9399074068060145E-2</v>
      </c>
      <c r="H8" s="152">
        <v>46003.52412037037</v>
      </c>
      <c r="I8" s="151" t="str">
        <f>IFERROR(VLOOKUP(D8,[1]DB!A:F,6,0),"")</f>
        <v>Generator-SG</v>
      </c>
      <c r="J8" s="151" t="str">
        <f>IFERROR(VLOOKUP(D8,[1]DB!A:G,7,0),"")</f>
        <v>Vandalized</v>
      </c>
      <c r="K8" s="151" t="s">
        <v>39141</v>
      </c>
      <c r="L8" s="151" t="str">
        <f>IFERROR(VLOOKUP(D8,[1]DB!A:I,9,0),"")</f>
        <v>Latis</v>
      </c>
      <c r="M8" s="151"/>
    </row>
    <row r="9" spans="1:13">
      <c r="A9" s="151"/>
      <c r="B9" s="151"/>
      <c r="C9" s="151"/>
      <c r="D9" s="151"/>
      <c r="E9" s="151"/>
      <c r="F9" s="152"/>
      <c r="G9" s="153">
        <f t="shared" ca="1" si="3"/>
        <v>46003.629074999997</v>
      </c>
      <c r="H9" s="152"/>
      <c r="I9" s="151"/>
      <c r="J9" s="151"/>
      <c r="K9" s="151"/>
      <c r="L9" s="151" t="str">
        <f>IFERROR(VLOOKUP(D9,[1]DB!A:I,9,0),"")</f>
        <v/>
      </c>
      <c r="M9" s="151"/>
    </row>
    <row r="10" spans="1:13">
      <c r="A10" s="151"/>
      <c r="B10" s="151" t="str">
        <f>IFERROR(VLOOKUP(D10,[1]DB!A:K,11,0),"")</f>
        <v/>
      </c>
      <c r="C10" s="151"/>
      <c r="D10" s="151"/>
      <c r="E10" s="151"/>
      <c r="F10" s="152"/>
      <c r="G10" s="153">
        <f t="shared" ca="1" si="3"/>
        <v>46003.629074999997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46003.629074999997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46003.629074999997</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46003.629074999997</v>
      </c>
      <c r="H13" s="152"/>
      <c r="I13" s="151"/>
      <c r="J13" s="151"/>
      <c r="K13" s="151"/>
      <c r="L13" s="151" t="str">
        <f>IFERROR(VLOOKUP(D13,[1]DB!A:I,9,0),"")</f>
        <v/>
      </c>
      <c r="M13" s="151"/>
    </row>
    <row r="14" spans="1:13">
      <c r="A14" s="151"/>
      <c r="B14" s="151"/>
      <c r="C14" s="151"/>
      <c r="D14" s="151"/>
      <c r="E14" s="151"/>
      <c r="F14" s="152"/>
      <c r="G14" s="153">
        <f t="shared" ca="1" si="3"/>
        <v>46003.629074999997</v>
      </c>
      <c r="H14" s="152"/>
      <c r="I14" s="151"/>
      <c r="J14" s="151"/>
      <c r="K14" s="151"/>
      <c r="L14" s="151"/>
      <c r="M14" s="151"/>
    </row>
    <row r="15" spans="1:13">
      <c r="A15" s="151"/>
      <c r="B15" s="151" t="str">
        <f>IFERROR(VLOOKUP(D15,[1]DB!A:K,11,0),"")</f>
        <v/>
      </c>
      <c r="C15" s="151"/>
      <c r="D15" s="151"/>
      <c r="E15" s="151"/>
      <c r="F15" s="152"/>
      <c r="G15" s="153">
        <f t="shared" ca="1" si="3"/>
        <v>46003.629074999997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46003.629074999997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46003.629074999997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46003.629074999997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46003.629074999997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46003.629074999997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46003.629074999997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46003.629074999997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46003.629074999997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46003.629074999997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46003.629074999997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46003.629074999997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46003.629074999997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46003.629074999997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46003.629074999997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46003.629074999997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46003.629074999997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46003.629074999997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46003.629074999997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46003.629074999997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46003.629074999997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46003.629074999997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46003.629074999997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46003.629074999997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46003.629074999997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46003.629074999997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46003.629074999997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46003.629074999997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46003.629074999997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46003.629074999997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46003.629074999997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46003.629074999997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46003.629074999997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46003.629074999997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46003.629074999997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46003.629074999997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46003.629074999997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46003.629074999997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46003.629074999997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46003.629074999997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46003.629074999997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46003.629074999997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46003.629074999997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46003.629074999997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46003.629074999997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46003.629074999997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46003.629074999997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46003.629074999997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46003.629074999997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46003.629074999997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46003.629074999997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46003.629074999997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46003.629074999997</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35929</v>
      </c>
      <c r="E2" s="136" t="s">
        <v>39106</v>
      </c>
      <c r="F2" s="116">
        <v>46003.469664351855</v>
      </c>
      <c r="G2" s="72">
        <f t="shared" ref="G2:G44" ca="1" si="0">IFERROR(NOW()-F2,"-")</f>
        <v>0.15941064814251149</v>
      </c>
      <c r="H2" s="116">
        <v>46003.463703703703</v>
      </c>
      <c r="I2" s="114" t="str">
        <f>IFERROR(VLOOKUP(D2,DB!A:F,6,0),"")</f>
        <v>SCECO</v>
      </c>
      <c r="J2" s="114" t="str">
        <f>IFERROR(VLOOKUP(D2,DB!A:G,7,0),"")</f>
        <v>Dead</v>
      </c>
      <c r="K2" s="117" t="s">
        <v>39143</v>
      </c>
      <c r="L2" s="131" t="str">
        <f>IFERROR(VLOOKUP(D2,DB!A:I,9,0),"")</f>
        <v>Latis</v>
      </c>
    </row>
    <row r="3" spans="1:16382" ht="31.5" customHeight="1">
      <c r="A3" s="113"/>
      <c r="B3" s="114" t="str">
        <f>IFERROR(VLOOKUP(D3,DB!A:K,11,0),"")</f>
        <v/>
      </c>
      <c r="C3" s="115"/>
      <c r="D3" s="114"/>
      <c r="E3" s="136"/>
      <c r="F3" s="116"/>
      <c r="G3" s="72">
        <f t="shared" ca="1" si="0"/>
        <v>46003.629074999997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46003.629074999997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46003.629074999997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46003.629074999997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46003.629074999997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46003.629074999997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46003.629074999997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46003.629074999997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46003.629074999997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46003.629074999997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46003.629074999997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46003.629074999997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46003.629074999997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46003.629074999997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46003.629074999997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46003.629074999997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46003.629074999997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46003.629074999997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46003.629074999997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46003.629074999997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46003.629074999997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46003.629074999997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46003.629074999997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46003.629074999997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46003.629074999997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46003.629074999997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46003.629074999997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46003.629074999997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46003.629074999997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46003.629074999997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46003.629074999997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46003.629074999997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46003.629074999997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46003.629074999997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46003.629074999997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46003.629074999997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46003.629074999997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46003.629074999997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46003.629074999997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46003.629074999997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46003.629074999997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46003.629074999997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46003.629074999997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46003.629074999997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46003.629074999997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46003.629074999997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46003.629074999997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46003.629074999997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46003.629074999997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46003.629074999997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46003.629074999997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46003.629074999997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46003.629074999997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46003.629074999997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46003.629074999997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46003.629074999997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46003.629074999997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46003.629074999997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46003.629074999997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46003.629074999997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46003.629074999997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46003.629074999997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46003.629074999997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46003.629074999997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46003.629074999997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46003.629074999997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46003.629074999997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46003.629074999997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46003.629074999997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46003.629074999997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46003.629074999997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46003.629074999997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46003.629074999997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46003.629074999997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46003.629074999997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46003.629074999997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46003.629074999997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46003.629074999997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46003.629074999997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46003.629074999997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46003.629074999997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46003.629074999997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46003.629074999997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46003.629074999997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46003.629074999997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46003.629074999997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46003.629074999997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46003.629074999997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46003.629074999997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46003.629074999997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46003.629074999997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46003.629074999997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46003.629074999997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46003.629074999997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46003.629074999997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46003.629074999997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46003.629074999997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46003.629074999997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46003.629074999997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46003.629074999997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46003.629074999997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46003.629074999997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46003.629074999997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46003.629074999997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46003.629074999997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46003.629074999997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46003.629074999997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46003.629074999997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46003.629074999997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46003.629074999997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46003.629074999997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46003.629074999997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46003.629074999997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46003.629074999997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46003.629074999997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46003.629074999997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46003.629074999997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46003.629074999997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46003.629074999997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46003.629074999997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46003.629074999997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46003.629074999997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46003.629074999997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46003.629074999997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46003.629074999997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46003.629074999997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46003.629074999997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46003.629074999997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46003.629074999997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46003.629074999997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46003.629074999997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46003.629074999997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46003.629074999997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46003.629074999997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46003.629074999997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46003.629074999997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46003.629074999997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46003.629074999997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46003.629074999997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46003.629074999997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46003.629074999997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46003.629074999997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46003.629074999997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46003.629074999997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46003.629074999997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46003.629074999997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46003.629074999997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46003.629074999997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46003.629074999997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46003.629074999997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46003.629074999997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46003.629074999997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46003.629074999997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46003.629074999997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46003.629074999997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46003.629074999997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46003.629074999997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46003.629074999997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46003.629074999997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46003.629074999997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46003.629074999997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46003.629074999997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46003.629074999997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46003.629074999997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46003.629074999997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46003.629074999997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46003.629074999997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46003.629074999997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46003.629074999997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46003.629074999997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46003.629074999997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46003.629074999997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46003.629074999997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46003.629074999997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46003.629074999997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46003.629074999997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46003.629074999997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46003.629074999997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46003.629074999997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46003.629074999997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46003.629074999997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46003.629074999997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46003.629074999997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46003.629074999997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46003.629074999997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46003.629074999997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46003.629074999997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46003.629074999997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46003.629074999997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46003.629074999997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46003.629074999997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46003.629074999997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46003.629074999997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46003.629074999997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46003.629074999997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46003.629074999997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46003.629074999997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46003.629074999997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46003.629074999997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46003.629074999997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46003.629074999997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46003.629074999997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46003.629074999997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46003.629074999997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46003.629074999997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46003.629074999997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46003.629074999997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46003.629074999997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46003.629074999997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46003.629074999997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46003.629074999997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46003.629074999997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46003.629074999997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46003.629074999997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46003.629074999997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46003.629074999997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46003.629074999997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46003.629074999997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46003.629074999997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46003.629074999997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46003.629074999997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46003.629074999997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46003.629074999997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46003.629074999997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46003.629074999997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46003.629074999997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46003.629074999997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46003.629074999997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46003.629074999997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46003.629074999997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46003.629074999997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46003.629074999997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46003.629074999997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46003.629074999997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46003.629074999997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46003.629074999997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46003.629074999997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46003.629074999997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46003.629074999997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46003.629074999997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46003.629074999997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46003.629074999997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46003.629074999997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46003.629074999997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46003.629074999997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46003.629074999997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46003.629074999997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46003.629074999997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46003.629074999997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46003.629074999997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46003.629074999997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46003.629074999997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46003.629074999997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46003.629074999997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46003.629074999997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46003.629074999997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46003.629074999997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46003.629074999997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46003.629074999997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46003.629074999997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46003.629074999997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46003.629074999997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46003.629074999997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46003.629074999997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46003.629074999997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46003.629074999997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46003.629074999997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46003.629074999997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46003.629074999997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46003.629074999997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46003.629074999997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46003.629074999997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46003.629074999997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46003.629074999997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46003.629074999997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46003.629074999997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46003.629074999997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46003.629074999997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46003.629074999997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46003.629074999997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46003.629074999997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46003.629074999997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46003.629074999997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46003.629074999997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46003.629074999997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46003.629074999997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46003.629074999997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46003.629074999997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46003.629074999997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46003.629074999997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46003.629074999997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46003.629074999997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46003.629074999997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46003.629074999997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46003.629074999997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46003.629074999997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46003.629074999997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46003.629074999997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46003.629074999997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46003.629074999997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46003.629074999997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46003.629074999997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46003.629074999997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46003.629074999997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46003.629074999997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46003.629074999997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46003.629074999997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46003.629074999997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46003.629074999997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46003.629074999997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46003.629074999997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46003.629074999997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46003.629074999997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46003.629074999997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46003.629074999997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46003.629074999997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46003.629074999997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46003.629074999997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46003.629074999997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46003.629074999997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46003.629074999997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46003.629074999997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46003.629074999997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46003.629074999997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46003.629074999997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46003.629074999997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46003.629074999997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46003.629074999997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46003.629074999997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46003.629074999997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46003.629074999997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46003.629074999997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46003.629074999997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46003.629074999997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46003.629074999997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46003.629074999997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46003.629074999997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46003.629074999997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46003.629074999997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46003.629074999997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46003.629074999997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46003.629074999997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46003.629074999997</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46003.629074999997</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2025-12-12T12:07:53Z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