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31" documentId="120_S{2AC9BD13-BADA-5192-A53E-5A8FF88502F6}" xr6:coauthVersionLast="47" xr6:coauthVersionMax="47" xr10:uidLastSave="{36D2F8ED-CD17-45E4-AA3E-0681AC2A82D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<sst xmlns="http://schemas.openxmlformats.org/spreadsheetml/2006/main" count="180307" uniqueCount="39138">
  <si>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</si>
  <si>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</si>
  <si>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</si>
  <si>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</si>
  <si>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</si>
  <si>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</si>
  <si>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</si>
  <si>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</si>
  <si>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</si>
  <si>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</si>
  <si>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</si>
  <si>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</si>
  <si>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</si>
  <si>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</si>
  <si>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</si>
  <si>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</si>
  <si>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</si>
  <si>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</si>
  <si>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</si>
  <si>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</si>
  <si>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</si>
  <si>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</si>
  <si>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</si>
  <si>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</si>
  <si>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</si>
  <si>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</si>
  <si>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</si>
  <si>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</si>
  <si>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</si>
  <si>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</si>
  <si>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</si>
  <si>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</si>
  <si>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</si>
  <si>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</si>
  <si>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</si>
  <si>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</si>
  <si>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</si>
  <si>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</si>
  <si>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</si>
  <si>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</si>
  <si>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</si>
  <si>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</si>
  <si>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</si>
  <si>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</si>
  <si>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</si>
  <si>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</si>
  <si>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</si>
  <si>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</si>
  <si>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</si>
  <si>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</si>
  <si>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</si>
  <si>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</si>
  <si>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</si>
  <si>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</si>
  <si>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</si>
  <si>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</si>
  <si>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</si>
  <si>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</si>
  <si>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</si>
  <si>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</si>
  <si>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</si>
  <si>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</si>
  <si>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</si>
  <si>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</si>
  <si>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</si>
  <si>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</si>
  <si>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</si>
  <si>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</si>
  <si>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</si>
  <si>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</si>
  <si>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</si>
  <si>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</si>
  <si>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</si>
  <si>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</si>
  <si>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</si>
  <si>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</si>
  <si>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</si>
  <si>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</si>
  <si>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</si>
  <si>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</si>
  <si>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</si>
  <si>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</si>
  <si>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</si>
  <si>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</si>
  <si>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</si>
  <si>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</si>
  <si>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</si>
  <si>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</si>
  <si>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</si>
  <si>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</si>
  <si>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</si>
  <si>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</si>
  <si>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</si>
  <si>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</si>
  <si>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</si>
  <si>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</si>
  <si>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</si>
  <si>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</si>
  <si>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</si>
  <si>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</si>
  <si>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</si>
  <si>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</si>
  <si>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</si>
  <si>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</si>
  <si>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</si>
  <si>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</si>
  <si>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</si>
  <si>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</si>
  <si>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</si>
  <si>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</si>
  <si>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</si>
  <si>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</si>
  <si>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</si>
  <si>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</si>
  <si>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</si>
  <si>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</si>
  <si>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</si>
  <si>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</si>
  <si>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</si>
  <si>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</si>
  <si>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</si>
  <si>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</si>
  <si>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</si>
  <si>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</si>
  <si>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</si>
  <si>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</si>
  <si>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</si>
  <si>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</si>
  <si>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</si>
  <si>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</si>
  <si>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</si>
  <si>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</si>
  <si>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</si>
  <si>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</si>
  <si>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</si>
  <si>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</si>
  <si>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</si>
  <si>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</si>
  <si>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</si>
  <si>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</si>
  <si>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</si>
  <si>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</si>
  <si>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</si>
  <si>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</si>
  <si>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</si>
  <si>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</si>
  <si>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</si>
  <si>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</si>
  <si>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</si>
  <si>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</si>
  <si>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</si>
  <si>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</si>
  <si>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</si>
  <si>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</si>
  <si>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</si>
  <si>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</si>
  <si>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</si>
  <si>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</si>
  <si>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</si>
  <si>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</si>
  <si>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</si>
  <si>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</si>
  <si>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</si>
  <si>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</si>
  <si>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</si>
  <si>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</si>
  <si>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</si>
  <si>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</si>
  <si>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</si>
  <si>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</si>
  <si>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</si>
  <si>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</si>
  <si>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</si>
  <si>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</si>
  <si>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</si>
  <si>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</si>
  <si>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</si>
  <si>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</si>
  <si>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</si>
  <si>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</si>
  <si>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</si>
  <si>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</si>
  <si>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</si>
  <si>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</si>
  <si>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</si>
  <si>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</si>
  <si>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</si>
  <si>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</si>
  <si>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</si>
  <si>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</si>
  <si>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</si>
  <si>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</si>
  <si>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</si>
  <si>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</si>
  <si>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</si>
  <si>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</si>
  <si>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</si>
  <si>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</si>
  <si>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</si>
  <si>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</si>
  <si>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</si>
  <si>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</si>
  <si>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</si>
  <si>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</si>
  <si>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</si>
  <si>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</si>
  <si>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</si>
  <si>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</si>
  <si>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</si>
  <si>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</si>
  <si>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</si>
  <si>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</si>
  <si>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</si>
  <si>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</si>
  <si>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</si>
  <si>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</si>
  <si>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</si>
  <si>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</si>
  <si>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</si>
  <si>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</si>
  <si>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</si>
  <si>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</si>
  <si>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</si>
  <si>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</si>
  <si>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</si>
  <si>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</si>
  <si>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</si>
  <si>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</si>
  <si>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</si>
  <si>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</si>
  <si>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</si>
  <si>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</si>
  <si>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</si>
  <si>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</si>
  <si>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</si>
  <si>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</si>
  <si>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</si>
  <si>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</si>
  <si>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</si>
  <si>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</si>
  <si>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</si>
  <si>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</si>
  <si>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</si>
  <si>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</si>
  <si>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</si>
  <si>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</si>
  <si>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</si>
  <si>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</si>
  <si>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</si>
  <si>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</si>
  <si>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</si>
  <si>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</si>
  <si>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</si>
  <si>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</si>
  <si>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</si>
  <si>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</si>
  <si>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</si>
  <si>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</si>
  <si>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</si>
  <si>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</si>
  <si>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</si>
  <si>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</si>
  <si>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</si>
  <si>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</si>
  <si>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</si>
  <si>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</si>
  <si>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</si>
  <si>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</si>
  <si>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</si>
  <si>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</si>
  <si>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</si>
  <si>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</si>
  <si>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</si>
  <si>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</si>
  <si>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</si>
  <si>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</si>
  <si>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</si>
  <si>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</si>
  <si>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</si>
  <si>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</si>
  <si>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</si>
  <si>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</si>
  <si>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</si>
  <si>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</si>
  <si>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</si>
  <si>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</si>
  <si>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</si>
  <si>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</si>
  <si>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</si>
  <si>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</si>
  <si>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</si>
  <si>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</si>
  <si>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</si>
  <si>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</si>
  <si>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</si>
  <si>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</si>
  <si>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</si>
  <si>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</si>
  <si>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</si>
  <si>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</si>
  <si>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</si>
  <si>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</si>
  <si>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</si>
  <si>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</si>
  <si>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</si>
  <si>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</si>
  <si>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</si>
  <si>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</si>
  <si>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</si>
  <si>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</si>
  <si>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</si>
  <si>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</si>
  <si>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</si>
  <si>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</si>
  <si>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</si>
  <si>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</si>
  <si>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</si>
  <si>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</si>
  <si>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</si>
  <si>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</si>
  <si>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</si>
  <si>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</si>
  <si>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</si>
  <si>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</si>
  <si>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</si>
  <si>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</si>
  <si>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</si>
  <si>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</si>
  <si>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</si>
  <si>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</si>
  <si>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</si>
  <si>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</si>
  <si>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</si>
  <si>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</si>
  <si>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</si>
  <si>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</si>
  <si>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</si>
  <si>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</si>
  <si>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</si>
  <si>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</si>
  <si>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</si>
  <si>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</si>
  <si>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</si>
  <si>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</si>
  <si>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</si>
  <si>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</si>
  <si>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</si>
  <si>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</si>
  <si>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</si>
  <si>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</si>
  <si>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</si>
  <si>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</si>
  <si>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</si>
  <si>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</si>
  <si>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</si>
  <si>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</si>
  <si>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</si>
  <si>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</si>
  <si>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</si>
  <si>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</si>
  <si>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</si>
  <si>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</si>
  <si>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</si>
  <si>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</si>
  <si>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</si>
  <si>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</si>
  <si>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</si>
  <si>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</si>
  <si>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</si>
  <si>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</si>
  <si>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</si>
  <si>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</si>
  <si>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</si>
  <si>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</si>
  <si>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</si>
  <si>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</si>
  <si>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</si>
  <si>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</si>
  <si>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</si>
  <si>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</si>
  <si>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</si>
  <si>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</si>
  <si>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</si>
  <si>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</si>
  <si>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</si>
  <si>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</si>
  <si>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</si>
  <si>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</si>
  <si>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</si>
  <si>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</si>
  <si>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</si>
  <si>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</si>
  <si>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</si>
  <si>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</si>
  <si>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</si>
  <si>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</si>
  <si>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</si>
  <si>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</si>
  <si>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</si>
  <si>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</si>
  <si>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</si>
  <si>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</si>
  <si>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</si>
  <si>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</si>
  <si>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</si>
  <si>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</si>
  <si>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</si>
  <si>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</si>
  <si>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</si>
  <si>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</si>
  <si>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</si>
  <si>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</si>
  <si>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</si>
  <si>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</si>
  <si>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</si>
  <si>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</si>
  <si>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</si>
  <si>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</si>
  <si>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</si>
  <si>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</si>
  <si>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</si>
  <si>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</si>
  <si>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</si>
  <si>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</si>
  <si>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</si>
  <si>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</si>
  <si>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</si>
  <si>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</si>
  <si>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</si>
  <si>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</si>
  <si>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</si>
  <si>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</si>
  <si>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</si>
  <si>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</si>
  <si>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</si>
  <si>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</si>
  <si>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</si>
  <si>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</si>
  <si>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</si>
  <si>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</si>
  <si>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</si>
  <si>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</si>
  <si>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</si>
  <si>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</si>
  <si>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</si>
  <si>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</si>
  <si>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</si>
  <si>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</si>
  <si>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</si>
  <si>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</si>
  <si>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</si>
  <si>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</si>
  <si>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</si>
  <si>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</si>
  <si>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</si>
  <si>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</si>
  <si>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</si>
  <si>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</si>
  <si>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</si>
  <si>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</si>
  <si>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</si>
  <si>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</si>
  <si>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</si>
  <si>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</si>
  <si>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</si>
  <si>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</si>
  <si>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</si>
  <si>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</si>
  <si>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</si>
  <si>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</si>
  <si>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</si>
  <si>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</si>
  <si>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</si>
  <si>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</si>
  <si>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</si>
  <si>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</si>
  <si>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</si>
  <si>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</si>
  <si>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</si>
  <si>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</si>
  <si>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</si>
  <si>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</si>
  <si>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</si>
  <si>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</si>
  <si>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</si>
  <si>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</si>
  <si>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</si>
  <si>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</si>
  <si>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</si>
  <si>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</si>
  <si>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</si>
  <si>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</si>
  <si>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</si>
  <si>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</si>
  <si>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</si>
  <si>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</si>
  <si>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</si>
  <si>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</si>
  <si>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</si>
  <si>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</si>
  <si>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</si>
  <si>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</si>
  <si>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</si>
  <si>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</si>
  <si>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</si>
  <si>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</si>
  <si>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</si>
  <si>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</si>
  <si>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</si>
  <si>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</si>
  <si>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</si>
  <si>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</si>
  <si>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</si>
  <si>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</si>
  <si>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</si>
  <si>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</si>
  <si>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</si>
  <si>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</si>
  <si>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</si>
  <si>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</si>
  <si>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</si>
  <si>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</si>
  <si>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</si>
  <si>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</si>
  <si>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</si>
  <si>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</si>
  <si>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</si>
  <si>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</si>
  <si>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</si>
  <si>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</si>
  <si>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</si>
  <si>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</si>
  <si>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</si>
  <si>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</si>
  <si>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</si>
  <si>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</si>
  <si>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</si>
  <si>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</si>
  <si>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</si>
  <si>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</si>
  <si>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</si>
  <si>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</si>
  <si>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</si>
  <si>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</si>
  <si>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</si>
  <si>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</si>
  <si>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</si>
  <si>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</si>
  <si>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</si>
  <si>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</si>
  <si>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</si>
  <si>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</si>
  <si>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</si>
  <si>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</si>
  <si>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</si>
  <si>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</si>
  <si>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</si>
  <si>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</si>
  <si>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</si>
  <si>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</si>
  <si>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</si>
  <si>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</si>
  <si>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</si>
  <si>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</si>
  <si>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</si>
  <si>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</si>
  <si>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</si>
  <si>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</si>
  <si>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</si>
  <si>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</si>
  <si>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</si>
  <si>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</si>
  <si>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</si>
  <si>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</si>
  <si>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</si>
  <si>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</si>
  <si>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</si>
  <si>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</si>
  <si>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</si>
  <si>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</si>
  <si>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</si>
  <si>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</si>
  <si>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</si>
  <si>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</si>
  <si>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</si>
  <si>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</si>
  <si>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</si>
  <si>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</si>
  <si>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</si>
  <si>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</si>
  <si>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</si>
  <si>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</si>
  <si>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</si>
  <si>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</si>
  <si>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</si>
  <si>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</si>
  <si>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</si>
  <si>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</si>
  <si>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</si>
  <si>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</si>
  <si>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</si>
  <si>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</si>
  <si>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</si>
  <si>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</si>
  <si>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</si>
  <si>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</si>
  <si>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</si>
  <si>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</si>
  <si>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</si>
  <si>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</si>
  <si>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</si>
  <si>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</si>
  <si>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</si>
  <si>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</si>
  <si>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</si>
  <si>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</si>
  <si>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</si>
  <si>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</si>
  <si>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</si>
  <si>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</si>
  <si>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</si>
  <si>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</si>
  <si>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</si>
  <si>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</si>
  <si>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</si>
  <si>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</si>
  <si>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</si>
  <si>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</si>
  <si>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</si>
  <si>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</si>
  <si>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</si>
  <si>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</si>
  <si>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</si>
  <si>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</si>
  <si>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</si>
  <si>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</si>
  <si>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</si>
  <si>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</si>
  <si>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</si>
  <si>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</si>
  <si>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</si>
  <si>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</si>
  <si>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</si>
  <si>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</si>
  <si>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</si>
  <si>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</si>
  <si>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</si>
  <si>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</si>
  <si>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</si>
  <si>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</si>
  <si>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</si>
  <si>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</si>
  <si>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</si>
  <si>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</si>
  <si>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</si>
  <si>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</si>
  <si>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</si>
  <si>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</si>
  <si>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</si>
  <si>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</si>
  <si>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</si>
  <si>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</si>
  <si>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</si>
  <si>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</si>
  <si>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</si>
  <si>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</si>
  <si>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</si>
  <si>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</si>
  <si>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</si>
  <si>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</si>
  <si>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</si>
  <si>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</si>
  <si>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</si>
  <si>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</si>
  <si>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</si>
  <si>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</si>
  <si>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</si>
  <si>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</si>
  <si>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</si>
  <si>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</si>
  <si>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</si>
  <si>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</si>
  <si>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</si>
  <si>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</si>
  <si>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</si>
  <si>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</si>
  <si>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</si>
  <si>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</si>
  <si>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</si>
  <si>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</si>
  <si>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</si>
  <si>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</si>
  <si>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</si>
  <si>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</si>
  <si>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</si>
  <si>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</si>
  <si>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</si>
  <si>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</si>
  <si>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</si>
  <si>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</si>
  <si>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</si>
  <si>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</si>
  <si>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</si>
  <si>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</si>
  <si>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</si>
  <si>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</si>
  <si>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</si>
  <si>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</si>
  <si>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</si>
  <si>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</si>
  <si>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</si>
  <si>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</si>
  <si>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</si>
  <si>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</si>
  <si>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</si>
  <si>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</si>
  <si>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</si>
  <si>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</si>
  <si>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</si>
  <si>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</si>
  <si>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</si>
  <si>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</si>
  <si>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</si>
  <si>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</si>
  <si>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</si>
  <si>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</si>
  <si>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</si>
  <si>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</si>
  <si>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</si>
  <si>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</si>
  <si>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</si>
  <si>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</si>
  <si>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</si>
  <si>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</si>
  <si>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</si>
  <si>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</si>
  <si>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</si>
  <si>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</si>
  <si>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</si>
  <si>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</si>
  <si>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</si>
  <si>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</si>
  <si>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</si>
  <si>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</si>
  <si>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</si>
  <si>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</si>
  <si>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</si>
  <si>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</si>
  <si>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</si>
  <si>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</si>
  <si>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</si>
  <si>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</si>
  <si>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</si>
  <si>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</si>
  <si>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</si>
  <si>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</si>
  <si>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</si>
  <si>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</si>
  <si>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</si>
  <si>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</si>
  <si>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</si>
  <si>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</si>
  <si>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</si>
  <si>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</si>
  <si>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</si>
  <si>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</si>
  <si>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</si>
  <si>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</si>
  <si>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</si>
  <si>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</si>
  <si>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</si>
  <si>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</si>
  <si>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</si>
  <si>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</si>
  <si>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</si>
  <si>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</si>
  <si>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</si>
  <si>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</si>
  <si>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</si>
  <si>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</si>
  <si>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</si>
  <si>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</si>
  <si>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</si>
  <si>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</si>
  <si>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</si>
  <si>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</si>
  <si>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</si>
  <si>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</si>
  <si>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</si>
  <si>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</si>
  <si>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</si>
  <si>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</si>
  <si>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</si>
  <si>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</si>
  <si>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</si>
  <si>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</si>
  <si>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</si>
  <si>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</si>
  <si>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</si>
  <si>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</si>
  <si>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</si>
  <si>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</si>
  <si>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</si>
  <si>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</si>
  <si>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</si>
  <si>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</si>
  <si>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</si>
  <si>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</si>
  <si>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</si>
  <si>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</si>
  <si>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</si>
  <si>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</si>
  <si>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</si>
  <si>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</si>
  <si>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</si>
  <si>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</si>
  <si>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</si>
  <si>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</si>
  <si>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</si>
  <si>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</si>
  <si>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</si>
  <si>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</si>
  <si>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</si>
  <si>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</si>
  <si>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</si>
  <si>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</si>
  <si>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</si>
  <si>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</si>
  <si>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</si>
  <si>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</si>
  <si>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</si>
  <si>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</si>
  <si>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</si>
  <si>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</si>
  <si>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</si>
  <si>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</si>
  <si>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</si>
  <si>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</si>
  <si>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</si>
  <si>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</si>
  <si>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</si>
  <si>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</si>
  <si>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</si>
  <si>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</si>
  <si>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</si>
  <si>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</si>
  <si>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</si>
  <si>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</si>
  <si>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</si>
  <si>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</si>
  <si>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</si>
  <si>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</si>
  <si>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</si>
  <si>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</si>
  <si>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</si>
  <si>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</si>
  <si>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</si>
  <si>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</si>
  <si>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</si>
  <si>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</si>
  <si>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</si>
  <si>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</si>
  <si>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</si>
  <si>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</si>
  <si>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</si>
  <si>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</si>
  <si>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</si>
  <si>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</si>
  <si>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</si>
  <si>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</si>
  <si>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</si>
  <si>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</si>
  <si>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</si>
  <si>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</si>
  <si>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</si>
  <si>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</si>
  <si>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</si>
  <si>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</si>
  <si>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</si>
  <si>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</si>
  <si>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</si>
  <si>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</si>
  <si>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</si>
  <si>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</si>
  <si>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</si>
  <si>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</si>
  <si>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</si>
  <si>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</si>
  <si>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</si>
  <si>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</si>
  <si>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</si>
  <si>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</si>
  <si>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</si>
  <si>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</si>
  <si>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</si>
  <si>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</si>
  <si>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</si>
  <si>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</si>
  <si>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</si>
  <si>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</si>
  <si>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</si>
  <si>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</si>
  <si>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</si>
  <si>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</si>
  <si>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</si>
  <si>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</si>
  <si>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</si>
  <si>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</si>
  <si>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</si>
  <si>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</si>
  <si>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</si>
  <si>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</si>
  <si>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</si>
  <si>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</si>
  <si>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</si>
  <si>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</si>
  <si>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</si>
  <si>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</si>
  <si>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</si>
  <si>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</si>
  <si>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</si>
  <si>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</si>
  <si>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</si>
  <si>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</si>
  <si>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</si>
  <si>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</si>
  <si>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</si>
  <si>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</si>
  <si>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</si>
  <si>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</si>
  <si>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</si>
  <si>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</si>
  <si>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</si>
  <si>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</si>
  <si>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</si>
  <si>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</si>
  <si>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</si>
  <si>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</si>
  <si>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</si>
  <si>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</si>
  <si>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</si>
  <si>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</si>
  <si>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</si>
  <si>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</si>
  <si>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</si>
  <si>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</si>
  <si>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</si>
  <si>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</si>
  <si>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</si>
  <si>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</si>
  <si>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</si>
  <si>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</si>
  <si>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</si>
  <si>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</si>
  <si>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</si>
  <si>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</si>
  <si>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</si>
  <si>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</si>
  <si>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</si>
  <si>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</si>
  <si>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</si>
  <si>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</si>
  <si>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</si>
  <si>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</si>
  <si>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</si>
  <si>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</si>
  <si>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</si>
  <si>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</si>
  <si>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</si>
  <si>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</si>
  <si>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</si>
  <si>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</si>
  <si>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</si>
  <si>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</si>
  <si>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</si>
  <si>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</si>
  <si>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</si>
  <si>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</si>
  <si>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</si>
  <si>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</si>
  <si>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</si>
  <si>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</si>
  <si>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</si>
  <si>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</si>
  <si>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</si>
  <si>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</si>
  <si>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</si>
  <si>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</si>
  <si>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</si>
  <si>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</si>
  <si>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</si>
  <si>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</si>
  <si>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</si>
  <si>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</si>
  <si>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</si>
  <si>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</si>
  <si>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</si>
  <si>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</si>
  <si>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</si>
  <si>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</si>
  <si>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</si>
  <si>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</si>
  <si>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</si>
  <si>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</si>
  <si>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</si>
  <si>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</si>
  <si>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</si>
  <si>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</si>
  <si>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</si>
  <si>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</si>
  <si>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</si>
  <si>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</si>
  <si>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</si>
  <si>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</si>
  <si>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</si>
  <si>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</si>
  <si>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</si>
  <si>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</si>
  <si>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</si>
  <si>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</si>
  <si>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</si>
  <si>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</si>
  <si>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</si>
  <si>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</si>
  <si>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</si>
  <si>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</si>
  <si>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</si>
  <si>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</si>
  <si>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</si>
  <si>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</si>
  <si>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</si>
  <si>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</si>
  <si>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</si>
  <si>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</si>
  <si>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</si>
  <si>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</si>
  <si>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</si>
  <si>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</si>
  <si>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</si>
  <si>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</si>
  <si>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</si>
  <si>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</si>
  <si>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</si>
  <si>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</si>
  <si>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</si>
  <si>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</si>
  <si>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</si>
  <si>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</si>
  <si>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</si>
  <si>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</si>
  <si>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</si>
  <si>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</si>
  <si>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</si>
  <si>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</si>
  <si>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</si>
  <si>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</si>
  <si>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</si>
  <si>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</si>
  <si>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</si>
  <si>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</si>
  <si>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</si>
  <si>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</si>
  <si>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</si>
  <si>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</si>
  <si>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</si>
  <si>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</si>
  <si>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</si>
  <si>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</si>
  <si>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</si>
  <si>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</si>
  <si>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</si>
  <si>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</si>
  <si>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</si>
  <si>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</si>
  <si>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</si>
  <si>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</si>
  <si>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</si>
  <si>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</si>
  <si>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</si>
  <si>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</si>
  <si>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</si>
  <si>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</si>
  <si>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</si>
  <si>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</si>
  <si>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</si>
  <si>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</si>
  <si>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</si>
  <si>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</si>
  <si>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</si>
  <si>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</si>
  <si>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</si>
  <si>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</si>
  <si>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</si>
  <si>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</si>
  <si>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</si>
  <si>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</si>
  <si>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</si>
  <si>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</si>
  <si>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</si>
  <si>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</si>
  <si>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</si>
  <si>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</si>
  <si>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</si>
  <si>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</si>
  <si>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</si>
  <si>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</si>
  <si>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</si>
  <si>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</si>
  <si>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</si>
  <si>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</si>
  <si>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</si>
  <si>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</si>
  <si>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</si>
  <si>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</si>
  <si>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</si>
  <si>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</si>
  <si>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</si>
  <si>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</si>
  <si>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</si>
  <si>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</si>
  <si>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</si>
  <si>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</si>
  <si>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</si>
  <si>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</si>
  <si>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</si>
  <si>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</si>
  <si>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</si>
  <si>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</si>
  <si>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</si>
  <si>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</si>
  <si>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</si>
  <si>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</si>
  <si>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</si>
  <si>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</si>
  <si>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</si>
  <si>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</si>
  <si>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</si>
  <si>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</si>
  <si>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</si>
  <si>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</si>
  <si>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</si>
  <si>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</si>
  <si>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</si>
  <si>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</si>
  <si>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</si>
  <si>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</si>
  <si>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</si>
  <si>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</si>
  <si>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</si>
  <si>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</si>
  <si>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</si>
  <si>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</si>
  <si>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</si>
  <si>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</si>
  <si>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</si>
  <si>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</si>
  <si>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</si>
  <si>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</si>
  <si>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</si>
  <si>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</si>
  <si>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</si>
  <si>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</si>
  <si>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</si>
  <si>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</si>
  <si>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</si>
  <si>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</si>
  <si>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</si>
  <si>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</si>
  <si>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</si>
  <si>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</si>
  <si>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</si>
  <si>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</si>
  <si>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</si>
  <si>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</si>
  <si>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</si>
  <si>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</si>
  <si>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</si>
  <si>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</si>
  <si>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</si>
  <si>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</si>
  <si>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</si>
  <si>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</si>
  <si>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</si>
  <si>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</si>
  <si>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</si>
  <si>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</si>
  <si>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</si>
  <si>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</si>
  <si>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</si>
  <si>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</si>
  <si>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</si>
  <si>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</si>
  <si>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</si>
  <si>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</si>
  <si>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</si>
  <si>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</si>
  <si>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</si>
  <si>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</si>
  <si>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</si>
  <si>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</si>
  <si>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</si>
  <si>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</si>
  <si>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</si>
  <si>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</si>
  <si>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</si>
  <si>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</si>
  <si>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</si>
  <si>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</si>
  <si>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</si>
  <si>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</si>
  <si>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</si>
  <si>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</si>
  <si>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</si>
  <si>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</si>
  <si>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</si>
  <si>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</si>
  <si>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</si>
  <si>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</si>
  <si>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</si>
  <si>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</si>
  <si>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</si>
  <si>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</si>
  <si>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</si>
  <si>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</si>
  <si>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</si>
  <si>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</si>
  <si>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</si>
  <si>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</si>
  <si>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</si>
  <si>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</si>
  <si>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</si>
  <si>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</si>
  <si>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</si>
  <si>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</si>
  <si>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</si>
  <si>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</si>
  <si>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</si>
  <si>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</si>
  <si>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</si>
  <si>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</si>
  <si>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</si>
  <si>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</si>
  <si>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</si>
  <si>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</si>
  <si>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</si>
  <si>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</si>
  <si>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</si>
  <si>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</si>
  <si>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</si>
  <si>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</si>
  <si>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</si>
  <si>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</si>
  <si>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</si>
  <si>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</si>
  <si>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</si>
  <si>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</si>
  <si>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</si>
  <si>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</si>
  <si>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</si>
  <si>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</si>
  <si>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</si>
  <si>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</si>
  <si>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</si>
  <si>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</si>
  <si>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</si>
  <si>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</si>
  <si>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</si>
  <si>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</si>
  <si>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</si>
  <si>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</si>
  <si>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</si>
  <si>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</si>
  <si>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</si>
  <si>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</si>
  <si>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</si>
  <si>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</si>
  <si>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</si>
  <si>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</si>
  <si>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</si>
  <si>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</si>
  <si>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</si>
  <si>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</si>
  <si>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</si>
  <si>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</si>
  <si>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</si>
  <si>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</si>
  <si>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</si>
  <si>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</si>
  <si>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</si>
  <si>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</si>
  <si>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</si>
  <si>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</si>
  <si>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</si>
  <si>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</si>
  <si>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</si>
  <si>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</si>
  <si>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</si>
  <si>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</si>
  <si>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</si>
  <si>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</si>
  <si>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</si>
  <si>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</si>
  <si>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</si>
  <si>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</si>
  <si>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</si>
  <si>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</si>
  <si>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</si>
  <si>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</si>
  <si>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</si>
  <si>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</si>
  <si>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</si>
  <si>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</si>
  <si>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</si>
  <si>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</si>
  <si>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</si>
  <si>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</si>
  <si>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</si>
  <si>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</si>
  <si>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</si>
  <si>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</si>
  <si>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</si>
  <si>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</si>
  <si>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</si>
  <si>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</si>
  <si>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</si>
  <si>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</si>
  <si>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</si>
  <si>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</si>
  <si>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</si>
  <si>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</si>
  <si>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</si>
  <si>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</si>
  <si>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</si>
  <si>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</si>
  <si>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</si>
  <si>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</si>
  <si>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</si>
  <si>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</si>
  <si>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</si>
  <si>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</si>
  <si>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</si>
  <si>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</si>
  <si>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</si>
  <si>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</si>
  <si>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</si>
  <si>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</si>
  <si>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</si>
  <si>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</si>
  <si>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</si>
  <si>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</si>
  <si>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</si>
  <si>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</si>
  <si>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</si>
  <si>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</si>
  <si>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</si>
  <si>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</si>
  <si>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</si>
  <si>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</si>
  <si>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</si>
  <si>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</si>
  <si>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</si>
  <si>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</si>
  <si>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</si>
  <si>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</si>
  <si>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</si>
  <si>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</si>
  <si>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</si>
  <si>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</si>
  <si>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</si>
  <si>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</si>
  <si>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</si>
  <si>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</si>
  <si>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</si>
  <si>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</si>
  <si>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</si>
  <si>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</si>
  <si>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</si>
  <si>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</si>
  <si>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</si>
  <si>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</si>
  <si>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</si>
  <si>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</si>
  <si>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</si>
  <si>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</si>
  <si>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</si>
  <si>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</si>
  <si>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</si>
  <si>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</si>
  <si>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</si>
  <si>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</si>
  <si>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</si>
  <si>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</si>
  <si>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</si>
  <si>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</si>
  <si>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</si>
  <si>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</si>
  <si>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</si>
  <si>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</si>
  <si>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</si>
  <si>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</si>
  <si>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</si>
  <si>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</si>
  <si>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</si>
  <si>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</si>
  <si>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</si>
  <si>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</si>
  <si>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</si>
  <si>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</si>
  <si>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</si>
  <si>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</si>
  <si>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</si>
  <si>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</si>
  <si>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</si>
  <si>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</si>
  <si>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</si>
  <si>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</si>
  <si>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</si>
  <si>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</si>
  <si>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</si>
  <si>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</si>
  <si>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</si>
  <si>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</si>
  <si>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</si>
  <si>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</si>
  <si>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</si>
  <si>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</si>
  <si>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</si>
  <si>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</si>
  <si>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</si>
  <si>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</si>
  <si>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</si>
  <si>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</si>
  <si>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</si>
  <si>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</si>
  <si>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</si>
  <si>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</si>
  <si>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</si>
  <si>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</si>
  <si>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</si>
  <si>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</si>
  <si>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</si>
  <si>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</si>
  <si>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</si>
  <si>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</si>
  <si>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</si>
  <si>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</si>
  <si>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</si>
  <si>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</si>
  <si>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</si>
  <si>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</si>
  <si>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</si>
  <si>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</si>
  <si>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</si>
  <si>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</si>
  <si>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</si>
  <si>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</si>
  <si>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</si>
  <si>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</si>
  <si>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</si>
  <si>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</si>
  <si>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</si>
  <si>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</si>
  <si>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</si>
  <si>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</si>
  <si>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</si>
  <si>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</si>
  <si>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</si>
  <si>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</si>
  <si>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</si>
  <si>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</si>
  <si>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</si>
  <si>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</si>
  <si>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</si>
  <si>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</si>
  <si>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</si>
  <si>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</si>
  <si>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</si>
  <si>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</si>
  <si>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</si>
  <si>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</si>
  <si>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</si>
  <si>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</si>
  <si>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</si>
  <si>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</si>
  <si>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</si>
  <si>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</si>
  <si>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</si>
  <si>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</si>
  <si>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</si>
  <si>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</si>
  <si>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</si>
  <si>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</si>
  <si>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</si>
  <si>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</si>
  <si>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</si>
  <si>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</si>
  <si>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</si>
  <si>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</si>
  <si>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</si>
  <si>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</si>
  <si>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</si>
  <si>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</si>
  <si>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</si>
  <si>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</si>
  <si>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</si>
  <si>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</si>
  <si>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</si>
  <si>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</si>
  <si>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</si>
  <si>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</si>
  <si>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</si>
  <si>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</si>
  <si>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</si>
  <si>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</si>
  <si>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</si>
  <si>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</si>
  <si>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</si>
  <si>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</si>
  <si>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</si>
  <si>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</si>
  <si>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</si>
  <si>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</si>
  <si>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</si>
  <si>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</si>
  <si>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</si>
  <si>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</si>
  <si>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</si>
  <si>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</si>
  <si>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</si>
  <si>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</si>
  <si>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</si>
  <si>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</si>
  <si>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</si>
  <si>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</si>
  <si>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</si>
  <si>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</si>
  <si>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</si>
  <si>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</si>
  <si>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</si>
  <si>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</si>
  <si>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</si>
  <si>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</si>
  <si>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</si>
  <si>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</si>
  <si>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</si>
  <si>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</si>
  <si>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</si>
  <si>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</si>
  <si>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</si>
  <si>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</si>
  <si>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</si>
  <si>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</si>
  <si>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</si>
  <si>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</si>
  <si>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</si>
  <si>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</si>
  <si>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</si>
  <si>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</si>
  <si>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</si>
  <si>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</si>
  <si>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</si>
  <si>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</si>
  <si>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</si>
  <si>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</si>
  <si>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</si>
  <si>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</si>
  <si>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</si>
  <si>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</si>
  <si>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</si>
  <si>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</si>
  <si>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</si>
  <si>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</si>
  <si>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</si>
  <si>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</si>
  <si>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</si>
  <si>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</si>
  <si>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</si>
  <si>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</si>
  <si>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</si>
  <si>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</si>
  <si>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</si>
  <si>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</si>
  <si>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</si>
  <si>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</si>
  <si>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</si>
  <si>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</si>
  <si>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</si>
  <si>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</si>
  <si>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</si>
  <si>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</si>
  <si>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</si>
  <si>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</si>
  <si>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</si>
  <si>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</si>
  <si>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</si>
  <si>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</si>
  <si>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</si>
  <si>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</si>
  <si>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</si>
  <si>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</si>
  <si>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</si>
  <si>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</si>
  <si>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</si>
  <si>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</si>
  <si>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</si>
  <si>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</si>
  <si>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</si>
  <si>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</si>
  <si>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</si>
  <si>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</si>
  <si>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</si>
  <si>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</si>
  <si>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</si>
  <si>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</si>
  <si>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</si>
  <si>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</si>
  <si>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</si>
  <si>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</si>
  <si>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</si>
  <si>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</si>
  <si>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</si>
  <si>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</si>
  <si>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</si>
  <si>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</si>
  <si>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</si>
  <si>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</si>
  <si>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</si>
  <si>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</si>
  <si>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</si>
  <si>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</si>
  <si>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</si>
  <si>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</si>
  <si>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</si>
  <si>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</si>
  <si>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</si>
  <si>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</si>
  <si>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</si>
  <si>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</si>
  <si>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</si>
  <si>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</si>
  <si>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</si>
  <si>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</si>
  <si>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</si>
  <si>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</si>
  <si>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</si>
  <si>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</si>
  <si>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</si>
  <si>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</si>
  <si>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</si>
  <si>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</si>
  <si>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</si>
  <si>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</si>
  <si>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</si>
  <si>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</si>
  <si>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</si>
  <si>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</si>
  <si>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</si>
  <si>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</si>
  <si>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</si>
  <si>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</si>
  <si>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</si>
  <si>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</si>
  <si>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</si>
  <si>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</si>
  <si>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</si>
  <si>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</si>
  <si>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</si>
  <si>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</si>
  <si>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</si>
  <si>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</si>
  <si>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</si>
  <si>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</si>
  <si>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</si>
  <si>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</si>
  <si>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</si>
  <si>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</si>
  <si>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</si>
  <si>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</si>
  <si>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</si>
  <si>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</si>
  <si>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</si>
  <si>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</si>
  <si>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</si>
  <si>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</si>
  <si>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</si>
  <si>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</si>
  <si>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</si>
  <si>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</si>
  <si>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</si>
  <si>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</si>
  <si>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</si>
  <si>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</si>
  <si>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</si>
  <si>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</si>
  <si>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</si>
  <si>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</si>
  <si>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</si>
  <si>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</si>
  <si>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</si>
  <si>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</si>
  <si>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</si>
  <si>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</si>
  <si>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</si>
  <si>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</si>
  <si>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</si>
  <si>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</si>
  <si>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</si>
  <si>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</si>
  <si>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</si>
  <si>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</si>
  <si>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</si>
  <si>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</si>
  <si>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</si>
  <si>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</si>
  <si>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</si>
  <si>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</si>
  <si>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</si>
  <si>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</si>
  <si>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</si>
  <si>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</si>
  <si>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</si>
  <si>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</si>
  <si>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</si>
  <si>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</si>
  <si>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</si>
  <si>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</si>
  <si>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</si>
  <si>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</si>
  <si>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</si>
  <si>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</si>
  <si>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</si>
  <si>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</si>
  <si>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</si>
  <si>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</si>
  <si>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</si>
  <si>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</si>
  <si>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</si>
  <si>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</si>
  <si>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</si>
  <si>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</si>
  <si>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</si>
  <si>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</si>
  <si>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</si>
  <si>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</si>
  <si>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</si>
  <si>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</si>
  <si>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</si>
  <si>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</si>
  <si>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</si>
  <si>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</si>
  <si>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</si>
  <si>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</si>
  <si>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</si>
  <si>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</si>
  <si>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</si>
  <si>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</si>
  <si>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</si>
  <si>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</si>
  <si>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</si>
  <si>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</si>
  <si>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</si>
  <si>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</si>
  <si>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</si>
  <si>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</si>
  <si>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</si>
  <si>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</si>
  <si>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</si>
  <si>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</si>
  <si>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</si>
  <si>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</si>
  <si>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</si>
  <si>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</si>
  <si>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</si>
  <si>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</si>
  <si>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</si>
  <si>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</si>
  <si>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</si>
  <si>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</si>
  <si>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</si>
  <si>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</si>
  <si>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</si>
  <si>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</si>
  <si>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</si>
  <si>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</si>
  <si>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</si>
  <si>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</si>
  <si>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</si>
  <si>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</si>
  <si>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</si>
  <si>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</si>
  <si>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</si>
  <si>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</si>
  <si>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</si>
  <si>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</si>
  <si>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</si>
  <si>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</si>
  <si>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</si>
  <si>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</si>
  <si>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</si>
  <si>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</si>
  <si>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</si>
  <si>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</si>
  <si>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</si>
  <si>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</si>
  <si>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</si>
  <si>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</si>
  <si>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</si>
  <si>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</si>
  <si>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</si>
  <si>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</si>
  <si>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</si>
  <si>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</si>
  <si>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</si>
  <si>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</si>
  <si>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</si>
  <si>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</si>
  <si>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</si>
  <si>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</si>
  <si>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</si>
  <si>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</si>
  <si>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</si>
  <si>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</si>
  <si>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</si>
  <si>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</si>
  <si>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</si>
  <si>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</si>
  <si>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</si>
  <si>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</si>
  <si>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</si>
  <si>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</si>
  <si>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</si>
  <si>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</si>
  <si>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</si>
  <si>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</si>
  <si>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</si>
  <si>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</si>
  <si>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</si>
  <si>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</si>
  <si>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</si>
  <si>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</si>
  <si>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</si>
  <si>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</si>
  <si>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</si>
  <si>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</si>
  <si>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</si>
  <si>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</si>
  <si>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</si>
  <si>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</si>
  <si>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</si>
  <si>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</si>
  <si>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</si>
  <si>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</si>
  <si>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</si>
  <si>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</si>
  <si>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</si>
  <si>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</si>
  <si>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</si>
  <si>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</si>
  <si>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</si>
  <si>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</si>
  <si>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</si>
  <si>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</si>
  <si>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</si>
  <si>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</si>
  <si>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</si>
  <si>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</si>
  <si>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</si>
  <si>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</si>
  <si>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</si>
  <si>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</si>
  <si>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</si>
  <si>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</si>
  <si>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</si>
  <si>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</si>
  <si>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</si>
  <si>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</si>
  <si>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</si>
  <si>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</si>
  <si>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</si>
  <si>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</si>
  <si>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</si>
  <si>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</si>
  <si>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</si>
  <si>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</si>
  <si>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</si>
  <si>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</si>
  <si>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</si>
  <si>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</si>
  <si>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</si>
  <si>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</si>
  <si>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</si>
  <si>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</si>
  <si>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</si>
  <si>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</si>
  <si>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</si>
  <si>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</si>
  <si>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</si>
  <si>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</si>
  <si>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</si>
  <si>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</si>
  <si>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</si>
  <si>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</si>
  <si>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</si>
  <si>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</si>
  <si>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</si>
  <si>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</si>
  <si>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</si>
  <si>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</si>
  <si>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</si>
  <si>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</si>
  <si>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</si>
  <si>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</si>
  <si>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</si>
  <si>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</si>
  <si>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</si>
  <si>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</si>
  <si>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</si>
  <si>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</si>
  <si>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</si>
  <si>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</si>
  <si>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</si>
  <si>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</si>
  <si>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</si>
  <si>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</si>
  <si>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</si>
  <si>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</si>
  <si>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</si>
  <si>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</si>
  <si>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</si>
  <si>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</si>
  <si>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</si>
  <si>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</si>
  <si>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</si>
  <si>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</si>
  <si>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</si>
  <si>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</si>
  <si>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</si>
  <si>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</si>
  <si>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</si>
  <si>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</si>
  <si>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</si>
  <si>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</si>
  <si>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</si>
  <si>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</si>
  <si>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</si>
  <si>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</si>
  <si>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</si>
  <si>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</si>
  <si>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</si>
  <si>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</si>
  <si>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</si>
  <si>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</si>
  <si>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</si>
  <si>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</si>
  <si>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</si>
  <si>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</si>
  <si>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</si>
  <si>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</si>
  <si>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</si>
  <si>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</si>
  <si>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</si>
  <si>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</si>
  <si>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</si>
  <si>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</si>
  <si>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</si>
  <si>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</si>
  <si>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</si>
  <si>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</si>
  <si>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</si>
  <si>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</si>
  <si>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</si>
  <si>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</si>
  <si>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</si>
  <si>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</si>
  <si>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</si>
  <si>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</si>
  <si>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</si>
  <si>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</si>
  <si>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</si>
  <si>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</si>
  <si>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</si>
  <si>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</si>
  <si>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</si>
  <si>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</si>
  <si>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</si>
  <si>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</si>
  <si>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</si>
  <si>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</si>
  <si>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</si>
  <si>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</si>
  <si>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</si>
  <si>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</si>
  <si>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</si>
  <si>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</si>
  <si>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</si>
  <si>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</si>
  <si>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</si>
  <si>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</si>
  <si>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</si>
  <si>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</si>
  <si>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</si>
  <si>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</si>
  <si>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</si>
  <si>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</si>
  <si>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</si>
  <si>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</si>
  <si>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</si>
  <si>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</si>
  <si>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</si>
  <si>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</si>
  <si>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</si>
  <si>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</si>
  <si>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</si>
  <si>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</si>
  <si>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</si>
  <si>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</si>
  <si>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</si>
  <si>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</si>
  <si>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</si>
  <si>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</si>
  <si>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</si>
  <si>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</si>
  <si>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</si>
  <si>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</si>
  <si>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</si>
  <si>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</si>
  <si>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</si>
  <si>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</si>
  <si>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</si>
  <si>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</si>
  <si>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</si>
  <si>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</si>
  <si>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</si>
  <si>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</si>
  <si>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</si>
  <si>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</si>
  <si>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</si>
  <si>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</si>
  <si>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</si>
  <si>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</si>
  <si>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</si>
  <si>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</si>
  <si>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</si>
  <si>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</si>
  <si>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</si>
  <si>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</si>
  <si>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</si>
  <si>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</si>
  <si>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</si>
  <si>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</si>
  <si>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</si>
  <si>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</si>
  <si>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</si>
  <si>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</si>
  <si>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</si>
  <si>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</si>
  <si>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</si>
  <si>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</si>
  <si>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</si>
  <si>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</si>
  <si>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</si>
  <si>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</si>
  <si>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</si>
  <si>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</si>
  <si>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</si>
  <si>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</si>
  <si>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</si>
  <si>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</si>
  <si>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</si>
  <si>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</si>
  <si>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</si>
  <si>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</si>
  <si>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</si>
  <si>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</si>
  <si>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</si>
  <si>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</si>
  <si>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</si>
  <si>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</si>
  <si>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</si>
  <si>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</si>
  <si>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</si>
  <si>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</si>
  <si>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</si>
  <si>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</si>
  <si>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</si>
  <si>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</si>
  <si>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</si>
  <si>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</si>
  <si>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</si>
  <si>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</si>
  <si>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</si>
  <si>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</si>
  <si>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</si>
  <si>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</si>
  <si>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</si>
  <si>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</si>
  <si>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</si>
  <si>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</si>
  <si>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</si>
  <si>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</si>
  <si>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</si>
  <si>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</si>
  <si>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</si>
  <si>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</si>
  <si>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</si>
  <si>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</si>
  <si>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</si>
  <si>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</si>
  <si>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</si>
  <si>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</si>
  <si>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</si>
  <si>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</si>
  <si>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</si>
  <si>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</si>
  <si>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</si>
  <si>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</si>
  <si>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</si>
  <si>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</si>
  <si>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</si>
  <si>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</si>
  <si>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</si>
  <si>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</si>
  <si>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</si>
  <si>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</si>
  <si>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</si>
  <si>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</si>
  <si>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</si>
  <si>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</si>
  <si>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</si>
  <si>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</si>
  <si>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</si>
  <si>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</si>
  <si>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</si>
  <si>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</si>
  <si>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</si>
  <si>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</si>
  <si>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</si>
  <si>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</si>
  <si>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</si>
  <si>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</si>
  <si>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</si>
  <si>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</si>
  <si>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</si>
  <si>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</si>
  <si>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</si>
  <si>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</si>
  <si>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</si>
  <si>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</si>
  <si>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</si>
  <si>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</si>
  <si>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</si>
  <si>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</si>
  <si>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</si>
  <si>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</si>
  <si>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</si>
  <si>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</si>
  <si>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</si>
  <si>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</si>
  <si>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</si>
  <si>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</si>
  <si>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</si>
  <si>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</si>
  <si>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</si>
  <si>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</si>
  <si>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</si>
  <si>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</si>
  <si>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</si>
  <si>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</si>
  <si>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</si>
  <si>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</si>
  <si>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</si>
  <si>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</si>
  <si>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</si>
  <si>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</si>
  <si>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</si>
  <si>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</si>
  <si>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</si>
  <si>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</si>
  <si>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</si>
  <si>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</si>
  <si>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</si>
  <si>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</si>
  <si>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</si>
  <si>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</si>
  <si>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</si>
  <si>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</si>
  <si>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</si>
  <si>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</si>
  <si>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</si>
  <si>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</si>
  <si>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</si>
  <si>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</si>
  <si>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</si>
  <si>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</si>
  <si>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</si>
  <si>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</si>
  <si>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</si>
  <si>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</si>
  <si>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</si>
  <si>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</si>
  <si>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</si>
  <si>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</si>
  <si>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</si>
  <si>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</si>
  <si>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</si>
  <si>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</si>
  <si>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</si>
  <si>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</si>
  <si>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</si>
  <si>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</si>
  <si>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</si>
  <si>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</si>
  <si>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</si>
  <si>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</si>
  <si>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</si>
  <si>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</si>
  <si>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</si>
  <si>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</si>
  <si>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</si>
  <si>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</si>
  <si>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</si>
  <si>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</si>
  <si>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</si>
  <si>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</si>
  <si>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</si>
  <si>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</si>
  <si>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</si>
  <si>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</si>
  <si>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</si>
  <si>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</si>
  <si>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</si>
  <si>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</si>
  <si>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</si>
  <si>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</si>
  <si>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</si>
  <si>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</si>
  <si>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</si>
  <si>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</si>
  <si>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</si>
  <si>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</si>
  <si>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</si>
  <si>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</si>
  <si>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</si>
  <si>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</si>
  <si>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</si>
  <si>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</si>
  <si>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</si>
  <si>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</si>
  <si>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</si>
  <si>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</si>
  <si>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</si>
  <si>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</si>
  <si>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</si>
  <si>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</si>
  <si>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</si>
  <si>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</si>
  <si>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</si>
  <si>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</si>
  <si>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</si>
  <si>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</si>
  <si>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</si>
  <si>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</si>
  <si>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</si>
  <si>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</si>
  <si>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</si>
  <si>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</si>
  <si>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</si>
  <si>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</si>
  <si>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</si>
  <si>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</si>
  <si>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</si>
  <si>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</si>
  <si>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</si>
  <si>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</si>
  <si>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</si>
  <si>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</si>
  <si>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</si>
  <si>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</si>
  <si>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</si>
  <si>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</si>
  <si>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</si>
  <si>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</si>
  <si>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</si>
  <si>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</si>
  <si>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</si>
  <si>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</si>
  <si>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</si>
  <si>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</si>
  <si>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</si>
  <si>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</si>
  <si>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</si>
  <si>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</si>
  <si>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</si>
  <si>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</si>
  <si>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</si>
  <si>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</si>
  <si>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</si>
  <si>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</si>
  <si>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</si>
  <si>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</si>
  <si>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</si>
  <si>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</si>
  <si>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</si>
  <si>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</si>
  <si>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</si>
  <si>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</si>
  <si>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</si>
  <si>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</si>
  <si>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</si>
  <si>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</si>
  <si>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</si>
  <si>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</si>
  <si>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</si>
  <si>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</si>
  <si>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</si>
  <si>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</si>
  <si>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</si>
  <si>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</si>
  <si>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</si>
  <si>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</si>
  <si>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</si>
  <si>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</si>
  <si>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</si>
  <si>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</si>
  <si>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</si>
  <si>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</si>
  <si>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</si>
  <si>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</si>
  <si>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</si>
  <si>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</si>
  <si>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</si>
  <si>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</si>
  <si>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</si>
  <si>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</si>
  <si>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</si>
  <si>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</si>
  <si>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</si>
  <si>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</si>
  <si>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</si>
  <si>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</si>
  <si>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</si>
  <si>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</si>
  <si>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</si>
  <si>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</si>
  <si>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</si>
  <si>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</si>
  <si>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</si>
  <si>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</si>
  <si>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</si>
  <si>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</si>
  <si>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</si>
  <si>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</si>
  <si>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</si>
  <si>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</si>
  <si>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</si>
  <si>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</si>
  <si>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</si>
  <si>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</si>
  <si>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</si>
  <si>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</si>
  <si>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</si>
  <si>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</si>
  <si>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</si>
  <si>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</si>
  <si>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</si>
  <si>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</si>
  <si>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</si>
  <si>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</si>
  <si>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</si>
  <si>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</si>
  <si>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</si>
  <si>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</si>
  <si>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</si>
  <si>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</si>
  <si>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</si>
  <si>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</si>
  <si>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</si>
  <si>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</si>
  <si>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</si>
  <si>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</si>
  <si>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</si>
  <si>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</si>
  <si>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</si>
  <si>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</si>
  <si>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</si>
  <si>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</si>
  <si>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</si>
  <si>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</si>
  <si>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</si>
  <si>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</si>
  <si>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</si>
  <si>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</si>
  <si>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</si>
  <si>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</si>
  <si>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</si>
  <si>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</si>
  <si>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</si>
  <si>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</si>
  <si>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</si>
  <si>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</si>
  <si>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</si>
  <si>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</si>
  <si>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</si>
  <si>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</si>
  <si>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</si>
  <si>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</si>
  <si>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</si>
  <si>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</si>
  <si>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</si>
  <si>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</si>
  <si>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</si>
  <si>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</si>
  <si>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</si>
  <si>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</si>
  <si>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</si>
  <si>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</si>
  <si>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</si>
  <si>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</si>
  <si>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</si>
  <si>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</si>
  <si>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</si>
  <si>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</si>
  <si>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</si>
  <si>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</si>
  <si>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</si>
  <si>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</si>
  <si>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</si>
  <si>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</si>
  <si>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</si>
  <si>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</si>
  <si>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</si>
  <si>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</si>
  <si>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</si>
  <si>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</si>
  <si>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</si>
  <si>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</si>
  <si>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</si>
  <si>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</si>
  <si>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</si>
  <si>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</si>
  <si>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</si>
  <si>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</si>
  <si>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</si>
  <si>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</si>
  <si>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</si>
  <si>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</si>
  <si>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</si>
  <si>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</si>
  <si>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</si>
  <si>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</si>
  <si>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</si>
  <si>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</si>
  <si>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</si>
  <si>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</si>
  <si>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</si>
  <si>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</si>
  <si>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</si>
  <si>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</si>
  <si>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</si>
  <si>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</si>
  <si>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</si>
  <si>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</si>
  <si>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</si>
  <si>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</si>
  <si>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</si>
  <si>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</si>
  <si>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</si>
  <si>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</si>
  <si>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</si>
  <si>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</si>
  <si>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</si>
  <si>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</si>
  <si>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</si>
  <si>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</si>
  <si>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</si>
  <si>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</si>
  <si>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</si>
  <si>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</si>
  <si>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</si>
  <si>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</si>
  <si>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</si>
  <si>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</si>
  <si>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</si>
  <si>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</si>
  <si>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</si>
  <si>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</si>
  <si>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</si>
  <si>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</si>
  <si>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</si>
  <si>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</si>
  <si>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</si>
  <si>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</si>
  <si>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</si>
  <si>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</si>
  <si>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</si>
  <si>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</si>
  <si>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</si>
  <si>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</si>
  <si>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</si>
  <si>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</si>
  <si>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</si>
  <si>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</si>
  <si>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</si>
  <si>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</si>
  <si>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</si>
  <si>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</si>
  <si>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</si>
  <si>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</si>
  <si>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</si>
  <si>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</si>
  <si>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</si>
  <si>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</si>
  <si>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</si>
  <si>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</si>
  <si>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</si>
  <si>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</si>
  <si>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</si>
  <si>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</si>
  <si>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</si>
  <si>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</si>
  <si>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</si>
  <si>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</si>
  <si>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</si>
  <si>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</si>
  <si>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</si>
  <si>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</si>
  <si>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</si>
  <si>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</si>
  <si>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</si>
  <si>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</si>
  <si>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</si>
  <si>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</si>
  <si>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</si>
  <si>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</si>
  <si>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</si>
  <si>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</si>
  <si>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</si>
  <si>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</si>
  <si>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</si>
  <si>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</si>
  <si>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</si>
  <si>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</si>
  <si>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</si>
  <si>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</si>
  <si>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</si>
  <si>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</si>
  <si>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</si>
  <si>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</si>
  <si>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</si>
  <si>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</si>
  <si>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</si>
  <si>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</si>
  <si>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</si>
  <si>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</si>
  <si>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</si>
  <si>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</si>
  <si>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</si>
  <si>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</si>
  <si>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</si>
  <si>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</si>
  <si>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</si>
  <si>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</si>
  <si>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</si>
  <si>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</si>
  <si>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</si>
  <si>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</si>
  <si>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</si>
  <si>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</si>
  <si>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</si>
  <si>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</si>
  <si>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</si>
  <si>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</si>
  <si>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</si>
  <si>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</si>
  <si>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</si>
  <si>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</si>
  <si>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</si>
  <si>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</si>
  <si>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</si>
  <si>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</si>
  <si>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</si>
  <si>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</si>
  <si>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</si>
  <si>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</si>
  <si>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</si>
  <si>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</si>
  <si>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</si>
  <si>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</si>
  <si>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</si>
  <si>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</si>
  <si>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</si>
  <si>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</si>
  <si>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</si>
  <si>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</si>
  <si>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</si>
  <si>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</si>
  <si>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</si>
  <si>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</si>
  <si>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</si>
  <si>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</si>
  <si>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</si>
  <si>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</si>
  <si>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</si>
  <si>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</si>
  <si>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</si>
  <si>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</si>
  <si>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</si>
  <si>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</si>
  <si>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</si>
  <si>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</si>
  <si>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</si>
  <si>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</si>
  <si>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</si>
  <si>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</si>
  <si>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</si>
  <si>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</si>
  <si>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</si>
  <si>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</si>
  <si>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</si>
  <si>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</si>
  <si>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</si>
  <si>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</si>
  <si>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</si>
  <si>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</si>
  <si>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</si>
  <si>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</si>
  <si>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</si>
  <si>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</si>
  <si>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</si>
  <si>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</si>
  <si>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</si>
  <si>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</si>
  <si>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</si>
  <si>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</si>
  <si>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</si>
  <si>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</si>
  <si>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</si>
  <si>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</si>
  <si>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</si>
  <si>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</si>
  <si>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</si>
  <si>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</si>
  <si>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</si>
  <si>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</si>
  <si>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</si>
  <si>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</si>
  <si>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</si>
  <si>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</si>
  <si>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</si>
  <si>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</si>
  <si>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</si>
  <si>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</si>
  <si>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</si>
  <si>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</si>
  <si>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</si>
  <si>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</si>
  <si>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</si>
  <si>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</si>
  <si>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</si>
  <si>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</si>
  <si>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</si>
  <si>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</si>
  <si>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</si>
  <si>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</si>
  <si>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</si>
  <si>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</si>
  <si>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</si>
  <si>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</si>
  <si>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</si>
  <si>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</si>
  <si>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</si>
  <si>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</si>
  <si>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</si>
  <si>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</si>
  <si>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</si>
  <si>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</si>
  <si>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</si>
  <si>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</si>
  <si>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</si>
  <si>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</si>
  <si>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</si>
  <si>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</si>
  <si>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</si>
  <si>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</si>
  <si>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</si>
  <si>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</si>
  <si>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</si>
  <si>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</si>
  <si>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</si>
  <si>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</si>
  <si>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</si>
  <si>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</si>
  <si>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</si>
  <si>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</si>
  <si>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</si>
  <si>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</si>
  <si>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</si>
  <si>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</si>
  <si>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</si>
  <si>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</si>
  <si>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</si>
  <si>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</si>
  <si>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</si>
  <si>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</si>
  <si>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</si>
  <si>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</si>
  <si>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</si>
  <si>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</si>
  <si>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</si>
  <si>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</si>
  <si>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</si>
  <si>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</si>
  <si>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</si>
  <si>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</si>
  <si>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</si>
  <si>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</si>
  <si>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</si>
  <si>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</si>
  <si>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</si>
  <si>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</si>
  <si>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</si>
  <si>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</si>
  <si>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</si>
  <si>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</si>
  <si>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</si>
  <si>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</si>
  <si>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</si>
  <si>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</si>
  <si>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</si>
  <si>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</si>
  <si>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</si>
  <si>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</si>
  <si>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</si>
  <si>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</si>
  <si>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</si>
  <si>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</si>
  <si>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</si>
  <si>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</si>
  <si>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</si>
  <si>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</si>
  <si>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</si>
  <si>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</si>
  <si>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</si>
  <si>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</si>
  <si>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</si>
  <si>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</si>
  <si>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</si>
  <si>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</si>
  <si>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</si>
  <si>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</si>
  <si>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</si>
  <si>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</si>
  <si>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</si>
  <si>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</si>
  <si>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</si>
  <si>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</si>
  <si>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</si>
  <si>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</si>
  <si>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</si>
  <si>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</si>
  <si>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</si>
  <si>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</si>
  <si>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</si>
  <si>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</si>
  <si>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</si>
  <si>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</si>
  <si>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</si>
  <si>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</si>
  <si>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</si>
  <si>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</si>
  <si>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</si>
  <si>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</si>
  <si>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</si>
  <si>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</si>
  <si>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</si>
  <si>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</si>
  <si>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</si>
  <si>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</si>
  <si>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</si>
  <si>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</si>
  <si>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</si>
  <si>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</si>
  <si>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</si>
  <si>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</si>
  <si>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</si>
  <si>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</si>
  <si>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</si>
  <si>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</si>
  <si>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</si>
  <si>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</si>
  <si>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</si>
  <si>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</si>
  <si>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</si>
  <si>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</si>
  <si>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</si>
  <si>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</si>
  <si>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</si>
  <si>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</si>
  <si>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</si>
  <si>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</si>
  <si>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</si>
  <si>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</si>
  <si>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</si>
  <si>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</si>
  <si>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</si>
  <si>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</si>
  <si>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</si>
  <si>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</si>
  <si>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</si>
  <si>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</si>
  <si>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</si>
  <si>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</si>
  <si>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</si>
  <si>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</si>
  <si>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</si>
  <si>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</si>
  <si>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</si>
  <si>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</si>
  <si>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</si>
  <si>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</si>
  <si>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</si>
  <si>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</si>
  <si>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</si>
  <si>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</si>
  <si>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</si>
  <si>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</si>
  <si>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</si>
  <si>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</si>
  <si>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</si>
  <si>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</si>
  <si>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</si>
  <si>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</si>
  <si>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</si>
  <si>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</si>
  <si>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</si>
  <si>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</si>
  <si>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</si>
  <si>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</si>
  <si>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</si>
  <si>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</si>
  <si>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</si>
  <si>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</si>
  <si>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</si>
  <si>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</si>
  <si>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</si>
  <si>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</si>
  <si>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</si>
  <si>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</si>
  <si>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</si>
  <si>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</si>
  <si>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</si>
  <si>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</si>
  <si>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</si>
  <si>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</si>
  <si>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</si>
  <si>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</si>
  <si>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</si>
  <si>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</si>
  <si>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</si>
  <si>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</si>
  <si>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</si>
  <si>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</si>
  <si>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</si>
  <si>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</si>
  <si>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</si>
  <si>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</si>
  <si>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</si>
  <si>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</si>
  <si>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</si>
  <si>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</si>
  <si>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</si>
  <si>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</si>
  <si>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</si>
  <si>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</si>
  <si>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</si>
  <si>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</si>
  <si>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</si>
  <si>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</si>
  <si>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</si>
  <si>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</si>
  <si>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</si>
  <si>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</si>
  <si>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</si>
  <si>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</si>
  <si>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</si>
  <si>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</si>
  <si>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</si>
  <si>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</si>
  <si>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</si>
  <si>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</si>
  <si>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</si>
  <si>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</si>
  <si>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</si>
  <si>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</si>
  <si>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</si>
  <si>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</si>
  <si>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</si>
  <si>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</si>
  <si>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</si>
  <si>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</si>
  <si>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</si>
  <si>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</si>
  <si>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</si>
  <si>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</si>
  <si>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</si>
  <si>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</si>
  <si>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</si>
  <si>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</si>
  <si>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</si>
  <si>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</si>
  <si>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</si>
  <si>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</si>
  <si>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</si>
  <si>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</si>
  <si>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</si>
  <si>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</si>
  <si>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</si>
  <si>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</si>
  <si>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</si>
  <si>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</si>
  <si>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</si>
  <si>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</si>
  <si>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</si>
  <si>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</si>
  <si>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</si>
  <si>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</si>
  <si>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</si>
  <si>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</si>
  <si>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</si>
  <si>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</si>
  <si>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</si>
  <si>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</si>
  <si>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</si>
  <si>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</si>
  <si>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</si>
  <si>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</si>
  <si>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</si>
  <si>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</si>
  <si>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</si>
  <si>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</si>
  <si>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</si>
  <si>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</si>
  <si>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</si>
  <si>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</si>
  <si>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</si>
  <si>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</si>
  <si>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</si>
  <si>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</si>
  <si>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</si>
  <si>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</si>
  <si>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</si>
  <si>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</si>
  <si>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</si>
  <si>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</si>
  <si>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</si>
  <si>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</si>
  <si>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</si>
  <si>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</si>
  <si>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</si>
  <si>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</si>
  <si>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</si>
  <si>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</si>
  <si>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</si>
  <si>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</si>
  <si>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</si>
  <si>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</si>
  <si>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</si>
  <si>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</si>
  <si>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</si>
  <si>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</si>
  <si>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</si>
  <si>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</si>
  <si>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</si>
  <si>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</si>
  <si>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</si>
  <si>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</si>
  <si>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</si>
  <si>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</si>
  <si>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</si>
  <si>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</si>
  <si>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</si>
  <si>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</si>
  <si>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</si>
  <si>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</si>
  <si>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</si>
  <si>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</si>
  <si>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</si>
  <si>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</si>
  <si>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</si>
  <si>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</si>
  <si>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</si>
  <si>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</si>
  <si>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</si>
  <si>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</si>
  <si>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</si>
  <si>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</si>
  <si>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</si>
  <si>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</si>
  <si>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</si>
  <si>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</si>
  <si>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</si>
  <si>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</si>
  <si>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</si>
  <si>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</si>
  <si>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</si>
  <si>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</si>
  <si>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</si>
  <si>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</si>
  <si>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</si>
  <si>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</si>
  <si>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</si>
  <si>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</si>
  <si>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</si>
  <si>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</si>
  <si>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</si>
  <si>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</si>
  <si>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</si>
  <si>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</si>
  <si>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</si>
  <si>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</si>
  <si>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</si>
  <si>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</si>
  <si>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</si>
  <si>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</si>
  <si>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</si>
  <si>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</si>
  <si>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</si>
  <si>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</si>
  <si>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</si>
  <si>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</si>
  <si>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</si>
  <si>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</si>
  <si>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</si>
  <si>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</si>
  <si>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</si>
  <si>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</si>
  <si>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</si>
  <si>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</si>
  <si>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</si>
  <si>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</si>
  <si>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</si>
  <si>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</si>
  <si>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</si>
  <si>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</si>
  <si>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</si>
  <si>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</si>
  <si>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</si>
  <si>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</si>
  <si>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</si>
  <si>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</si>
  <si>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</si>
  <si>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</si>
  <si>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</si>
  <si>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</si>
  <si>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</si>
  <si>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</si>
  <si>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</si>
  <si>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</si>
  <si>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</si>
  <si>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</si>
  <si>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</si>
  <si>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</si>
  <si>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</si>
  <si>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</si>
  <si>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</si>
  <si>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</si>
  <si>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</si>
  <si>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</si>
  <si>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</si>
  <si>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</si>
  <si>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</si>
  <si>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</si>
  <si>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</si>
  <si>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</si>
  <si>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</si>
  <si>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</si>
  <si>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</si>
  <si>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</si>
  <si>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</si>
  <si>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</si>
  <si>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</si>
  <si>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</si>
  <si>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</si>
  <si>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</si>
  <si>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</si>
  <si>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</si>
  <si>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</si>
  <si>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</si>
  <si>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</si>
  <si>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</si>
  <si>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</si>
  <si>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</si>
  <si>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</si>
  <si>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</si>
  <si>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</si>
  <si>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</si>
  <si>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</si>
  <si>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</si>
  <si>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</si>
  <si>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</si>
  <si>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</si>
  <si>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</si>
  <si>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</si>
  <si>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</si>
  <si>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</si>
  <si>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</si>
  <si>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</si>
  <si>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</si>
  <si>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</si>
  <si>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</si>
  <si>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</si>
  <si>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</si>
  <si>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</si>
  <si>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</si>
  <si>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</si>
  <si>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</si>
  <si>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</si>
  <si>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</si>
  <si>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</si>
  <si>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</si>
  <si>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</si>
  <si>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</si>
  <si>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</si>
  <si>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</si>
  <si>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</si>
  <si>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</si>
  <si>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</si>
  <si>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</si>
  <si>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</si>
  <si>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</si>
  <si>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</si>
  <si>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</si>
  <si>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</si>
  <si>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</si>
  <si>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</si>
  <si>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</si>
  <si>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</si>
  <si>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</si>
  <si>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</si>
  <si>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</si>
  <si>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</si>
  <si>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</si>
  <si>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</si>
  <si>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</si>
  <si>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</si>
  <si>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</si>
  <si>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</si>
  <si>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</si>
  <si>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</si>
  <si>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</si>
  <si>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</si>
  <si>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</si>
  <si>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</si>
  <si>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</si>
  <si>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</si>
  <si>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</si>
  <si>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</si>
  <si>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</si>
  <si>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</si>
  <si>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</si>
  <si>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</si>
  <si>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</si>
  <si>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</si>
  <si>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</si>
  <si>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</si>
  <si>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</si>
  <si>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</si>
  <si>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</si>
  <si>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</si>
  <si>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</si>
  <si>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</si>
  <si>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</si>
  <si>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</si>
  <si>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</si>
  <si>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</si>
  <si>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</si>
  <si>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</si>
  <si>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</si>
  <si>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</si>
  <si>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</si>
  <si>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</si>
  <si>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</si>
  <si>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</si>
  <si>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</si>
  <si>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</si>
  <si>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</si>
  <si>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</si>
  <si>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</si>
  <si>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</si>
  <si>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</si>
  <si>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</si>
  <si>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</si>
  <si>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</si>
  <si>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</si>
  <si>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</si>
  <si>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</si>
  <si>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</si>
  <si>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</si>
  <si>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</si>
  <si>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</si>
  <si>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</si>
  <si>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</si>
  <si>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</si>
  <si>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</si>
  <si>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</si>
  <si>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</si>
  <si>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</si>
  <si>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</si>
  <si>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</si>
  <si>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</si>
  <si>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</si>
  <si>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</si>
  <si>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</si>
  <si>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</si>
  <si>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</si>
  <si>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</si>
  <si>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</si>
  <si>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</si>
  <si>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</si>
  <si>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</si>
  <si>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</si>
  <si>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</si>
  <si>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</si>
  <si>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</si>
  <si>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</si>
  <si>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</si>
  <si>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</si>
  <si>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</si>
  <si>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</si>
  <si>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</si>
  <si>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</si>
  <si>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</si>
  <si>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</si>
  <si>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</si>
  <si>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</si>
  <si>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</si>
  <si>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</si>
  <si>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</si>
  <si>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</si>
  <si>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</si>
  <si>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</si>
  <si>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</si>
  <si>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</si>
  <si>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</si>
  <si>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</si>
  <si>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</si>
  <si>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</si>
  <si>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</si>
  <si>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</si>
  <si>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</si>
  <si>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</si>
  <si>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</si>
  <si>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</si>
  <si>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</si>
  <si>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</si>
  <si>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</si>
  <si>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</si>
  <si>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</si>
  <si>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</si>
  <si>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</si>
  <si>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</si>
  <si>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</si>
  <si>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</si>
  <si>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</si>
  <si>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</si>
  <si>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</si>
  <si>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</si>
  <si>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</si>
  <si>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</si>
  <si>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</si>
  <si>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</si>
  <si>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</si>
  <si>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</si>
  <si>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</si>
  <si>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</si>
  <si>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</si>
  <si>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</si>
  <si>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</si>
  <si>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</si>
  <si>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</si>
  <si>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</si>
  <si>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</si>
  <si>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</si>
  <si>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</si>
  <si>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</si>
  <si>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</si>
  <si>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</si>
  <si>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</si>
  <si>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</si>
  <si>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</si>
  <si>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</si>
  <si>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</si>
  <si>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</si>
  <si>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</si>
  <si>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</si>
  <si>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</si>
  <si>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</si>
  <si>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</si>
  <si>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</si>
  <si>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</si>
  <si>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</si>
  <si>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</si>
  <si>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</si>
  <si>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</si>
  <si>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</si>
  <si>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</si>
  <si>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</si>
  <si>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</si>
  <si>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</si>
  <si>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</si>
  <si>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</si>
  <si>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</si>
  <si>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</si>
  <si>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</si>
  <si>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</si>
  <si>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</si>
  <si>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</si>
  <si>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</si>
  <si>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</si>
  <si>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</si>
  <si>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</si>
  <si>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</si>
  <si>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</si>
  <si>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</si>
  <si>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</si>
  <si>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</si>
  <si>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</si>
  <si>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</si>
  <si>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</si>
  <si>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</si>
  <si>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</si>
  <si>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</si>
  <si>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</si>
  <si>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</si>
  <si>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</si>
  <si>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</si>
  <si>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</si>
  <si>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</si>
  <si>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</si>
  <si>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</si>
  <si>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</si>
  <si>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</si>
  <si>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</si>
  <si>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</si>
  <si>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</si>
  <si>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</si>
  <si>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</si>
  <si>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</si>
  <si>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</si>
  <si>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</si>
  <si>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</si>
  <si>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</si>
  <si>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</si>
  <si>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</si>
  <si>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</si>
  <si>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</si>
  <si>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</si>
  <si>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</si>
  <si>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</si>
  <si>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</si>
  <si>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</si>
  <si>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</si>
  <si>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</si>
  <si>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</si>
  <si>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</si>
  <si>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</si>
  <si>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</si>
  <si>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</si>
  <si>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</si>
  <si>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</si>
  <si>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</si>
  <si>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</si>
  <si>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</si>
  <si>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</si>
  <si>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</si>
  <si>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</si>
  <si>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</si>
  <si>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</si>
  <si>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</si>
  <si>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</si>
  <si>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</si>
  <si>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</si>
  <si>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</si>
  <si>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</si>
  <si>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</si>
  <si>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</si>
  <si>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</si>
  <si>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</si>
  <si>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</si>
  <si>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</si>
  <si>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</si>
  <si>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</si>
  <si>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</si>
  <si>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</si>
  <si>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</si>
  <si>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</si>
  <si>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</si>
  <si>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</si>
  <si>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</si>
  <si>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</si>
  <si>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</si>
  <si>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</si>
  <si>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</si>
  <si>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</si>
  <si>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</si>
  <si>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</si>
  <si>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</si>
  <si>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</si>
  <si>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</si>
  <si>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</si>
  <si>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</si>
  <si>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</si>
  <si>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</si>
  <si>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</si>
  <si>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</si>
  <si>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</si>
  <si>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</si>
  <si>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</si>
  <si>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</si>
  <si>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</si>
  <si>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</si>
  <si>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</si>
  <si>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</si>
  <si>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</si>
  <si>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</si>
  <si>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</si>
  <si>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</si>
  <si>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</si>
  <si>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</si>
  <si>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</si>
  <si>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</si>
  <si>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</si>
  <si>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</si>
  <si>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</si>
  <si>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</si>
  <si>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</si>
  <si>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</si>
  <si>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</si>
  <si>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</si>
  <si>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</si>
  <si>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</si>
  <si>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</si>
  <si>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</si>
  <si>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</si>
  <si>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</si>
  <si>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</si>
  <si>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</si>
  <si>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</si>
  <si>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</si>
  <si>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</si>
  <si>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</si>
  <si>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</si>
  <si>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</si>
  <si>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</si>
  <si>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</si>
  <si>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</si>
  <si>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</si>
  <si>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</si>
  <si>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</si>
  <si>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</si>
  <si>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</si>
  <si>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</si>
  <si>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</si>
  <si>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</si>
  <si>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</si>
  <si>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</si>
  <si>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</si>
  <si>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</si>
  <si>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</si>
  <si>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</si>
  <si>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</si>
  <si>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</si>
  <si>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</si>
  <si>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</si>
  <si>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</si>
  <si>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</si>
  <si>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</si>
  <si>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</si>
  <si>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</si>
  <si>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</si>
  <si>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</si>
  <si>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</si>
  <si>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</si>
  <si>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</si>
  <si>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</si>
  <si>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</si>
  <si>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</si>
  <si>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</si>
  <si>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</si>
  <si>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</si>
  <si>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</si>
  <si>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</si>
  <si>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</si>
  <si>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</si>
  <si>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</si>
  <si>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</si>
  <si>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</si>
  <si>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</si>
  <si>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</si>
  <si>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</si>
  <si>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</si>
  <si>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</si>
  <si>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</si>
  <si>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</si>
  <si>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</si>
  <si>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</si>
  <si>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</si>
  <si>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</si>
  <si>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</si>
  <si>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</si>
  <si>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</si>
  <si>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</si>
  <si>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</si>
  <si>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</si>
  <si>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</si>
  <si>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</si>
  <si>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</si>
  <si>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</si>
  <si>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</si>
  <si>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</si>
  <si>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</si>
  <si>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</si>
  <si>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</si>
  <si>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</si>
  <si>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</si>
  <si>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</si>
  <si>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</si>
  <si>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</si>
  <si>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</si>
  <si>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</si>
  <si>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</si>
  <si>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</si>
  <si>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</si>
  <si>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</si>
  <si>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</si>
  <si>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</si>
  <si>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</si>
  <si>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</si>
  <si>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</si>
  <si>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</si>
  <si>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</si>
  <si>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</si>
  <si>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</si>
  <si>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</si>
  <si>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</si>
  <si>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</si>
  <si>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</si>
  <si>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</si>
  <si>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</si>
  <si>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</si>
  <si>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</si>
  <si>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</si>
  <si>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</si>
  <si>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</si>
  <si>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</si>
  <si>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</si>
  <si>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</si>
  <si>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</si>
  <si>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</si>
  <si>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</si>
  <si>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</si>
  <si>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</si>
  <si>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</si>
  <si>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</si>
  <si>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</si>
  <si>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</si>
  <si>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</si>
  <si>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</si>
  <si>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</si>
  <si>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</si>
  <si>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</si>
  <si>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</si>
  <si>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</si>
  <si>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</si>
  <si>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</si>
  <si>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</si>
  <si>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</si>
  <si>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</si>
  <si>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</si>
  <si>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</si>
  <si>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</si>
  <si>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</si>
  <si>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</si>
  <si>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</si>
  <si>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</si>
  <si>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</si>
  <si>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</si>
  <si>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</si>
  <si>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</si>
  <si>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</si>
  <si>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</si>
  <si>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</si>
  <si>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</si>
  <si>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</si>
  <si>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</si>
  <si>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</si>
  <si>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</si>
  <si>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</si>
  <si>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</si>
  <si>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</si>
  <si>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</si>
  <si>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</si>
  <si>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</si>
  <si>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</si>
  <si>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</si>
  <si>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</si>
  <si>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</si>
  <si>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</si>
  <si>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</si>
  <si>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</si>
  <si>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</si>
  <si>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</si>
  <si>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</si>
  <si>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</si>
  <si>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</si>
  <si>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</si>
  <si>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</si>
  <si>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</si>
  <si>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</si>
  <si>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</si>
  <si>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</si>
  <si>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</si>
  <si>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</si>
  <si>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</si>
  <si>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</si>
  <si>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</si>
  <si>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</si>
  <si>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</si>
  <si>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</si>
  <si>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</si>
  <si>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</si>
  <si>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</si>
  <si>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</si>
  <si>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</si>
  <si>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</si>
  <si>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</si>
  <si>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</si>
  <si>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</si>
  <si>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</si>
  <si>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</si>
  <si>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</si>
  <si>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</si>
  <si>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</si>
  <si>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</si>
  <si>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</si>
  <si>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</si>
  <si>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</si>
  <si>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</si>
  <si>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</si>
  <si>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</si>
  <si>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</si>
  <si>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</si>
  <si>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</si>
  <si>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</si>
  <si>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</si>
  <si>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</si>
  <si>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</si>
  <si>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</si>
  <si>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</si>
  <si>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</si>
  <si>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</si>
  <si>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</si>
  <si>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</si>
  <si>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</si>
  <si>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</si>
  <si>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</si>
  <si>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</si>
  <si>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</si>
  <si>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</si>
  <si>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</si>
  <si>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</si>
  <si>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</si>
  <si>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</si>
  <si>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</si>
  <si>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</si>
  <si>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</si>
  <si>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</si>
  <si>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</si>
  <si>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</si>
  <si>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</si>
  <si>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</si>
  <si>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</si>
  <si>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</si>
  <si>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</si>
  <si>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</si>
  <si>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</si>
  <si>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</si>
  <si>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</si>
  <si>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</si>
  <si>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</si>
  <si>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</si>
  <si>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</si>
  <si>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</si>
  <si>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</si>
  <si>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</si>
  <si>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</si>
  <si>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</si>
  <si>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</si>
  <si>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</si>
  <si>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</si>
  <si>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</si>
  <si>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</si>
  <si>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</si>
  <si>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</si>
  <si>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</si>
  <si>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</si>
  <si>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</si>
  <si>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</si>
  <si>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</si>
  <si>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</si>
  <si>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</si>
  <si>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</si>
  <si>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</si>
  <si>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</si>
  <si>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</si>
  <si>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</si>
  <si>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</si>
  <si>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</si>
  <si>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</si>
  <si>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</si>
  <si>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</si>
  <si>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</si>
  <si>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</si>
  <si>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</si>
  <si>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</si>
  <si>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</si>
  <si>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</si>
  <si>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</si>
  <si>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</si>
  <si>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</si>
  <si>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</si>
  <si>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</si>
  <si>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</si>
  <si>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</si>
  <si>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</si>
  <si>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</si>
  <si>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</si>
  <si>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</si>
  <si>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</si>
  <si>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</si>
  <si>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</si>
  <si>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</si>
  <si>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</si>
  <si>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</si>
  <si>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</si>
  <si>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</si>
  <si>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</si>
  <si>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</si>
  <si>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</si>
  <si>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</si>
  <si>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</si>
  <si>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</si>
  <si>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</si>
  <si>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</si>
  <si>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</si>
  <si>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</si>
  <si>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</si>
  <si>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</si>
  <si>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</si>
  <si>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</si>
  <si>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</si>
  <si>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</si>
  <si>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</si>
  <si>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</si>
  <si>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</si>
  <si>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</si>
  <si>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</si>
  <si>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</si>
  <si>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</si>
  <si>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</si>
  <si>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</si>
  <si>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</si>
  <si>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</si>
  <si>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</si>
  <si>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</si>
  <si>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</si>
  <si>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</si>
  <si>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</si>
  <si>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</si>
  <si>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</si>
  <si>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</si>
  <si>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</si>
  <si>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</si>
  <si>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</si>
  <si>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</si>
  <si>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</si>
  <si>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</si>
  <si>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</si>
  <si>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</si>
  <si>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</si>
  <si>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</si>
  <si>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</si>
  <si>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</si>
  <si>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</si>
  <si>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</si>
  <si>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</si>
  <si>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</si>
  <si>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</si>
  <si>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</si>
  <si>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</si>
  <si>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</si>
  <si>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</si>
  <si>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</si>
  <si>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</si>
  <si>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</si>
  <si>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</si>
  <si>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</si>
  <si>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</si>
  <si>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</si>
  <si>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</si>
  <si>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</si>
  <si>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</si>
  <si>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</si>
  <si>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</si>
  <si>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</si>
  <si>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</si>
  <si>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</si>
  <si>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</si>
  <si>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</si>
  <si>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</si>
  <si>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</si>
  <si>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</si>
  <si>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</si>
  <si>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</si>
  <si>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</si>
  <si>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</si>
  <si>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</si>
  <si>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</si>
  <si>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</si>
  <si>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</si>
  <si>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</si>
  <si>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</si>
  <si>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</si>
  <si>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</si>
  <si>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</si>
  <si>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</si>
  <si>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</si>
  <si>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</si>
  <si>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</si>
  <si>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</si>
  <si>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</si>
  <si>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</si>
  <si>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</si>
  <si>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</si>
  <si>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</si>
  <si>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</si>
  <si>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</si>
  <si>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</si>
  <si>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</si>
  <si>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</si>
  <si>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</si>
  <si>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</si>
  <si>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</si>
  <si>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</si>
  <si>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</si>
  <si>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</si>
  <si>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</si>
  <si>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</si>
  <si>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</si>
  <si>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</si>
  <si>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</si>
  <si>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</si>
  <si>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</si>
  <si>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</si>
  <si>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</si>
  <si>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</si>
  <si>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</si>
  <si>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</si>
  <si>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</si>
  <si>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</si>
  <si>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</si>
  <si>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</si>
  <si>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</si>
  <si>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</si>
  <si>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</si>
  <si>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</si>
  <si>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</si>
  <si>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</si>
  <si>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</si>
  <si>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</si>
  <si>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</si>
  <si>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</si>
  <si>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</si>
  <si>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</si>
  <si>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</si>
  <si>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</si>
  <si>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</si>
  <si>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</si>
  <si>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</si>
  <si>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</si>
  <si>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</si>
  <si>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</si>
  <si>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</si>
  <si>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</si>
  <si>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</si>
  <si>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</si>
  <si>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</si>
  <si>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</si>
  <si>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</si>
  <si>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</si>
  <si>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</si>
  <si>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</si>
  <si>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</si>
  <si>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</si>
  <si>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</si>
  <si>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</si>
  <si>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</si>
  <si>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</si>
  <si>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</si>
  <si>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</si>
  <si>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</si>
  <si>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</si>
  <si>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</si>
  <si>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</si>
  <si>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</si>
  <si>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</si>
  <si>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</si>
  <si>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</si>
  <si>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</si>
  <si>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</si>
  <si>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</si>
  <si>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</si>
  <si>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</si>
  <si>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</si>
  <si>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</si>
  <si>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</si>
  <si>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</si>
  <si>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</si>
  <si>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</si>
  <si>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</si>
  <si>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</si>
  <si>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</si>
  <si>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</si>
  <si>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</si>
  <si>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</si>
  <si>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</si>
  <si>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</si>
  <si>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</si>
  <si>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</si>
  <si>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</si>
  <si>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</si>
  <si>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</si>
  <si>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</si>
  <si>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</si>
  <si>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</si>
  <si>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</si>
  <si>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</si>
  <si>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</si>
  <si>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</si>
  <si>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</si>
  <si>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</si>
  <si>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</si>
  <si>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</si>
  <si>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</si>
  <si>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</si>
  <si>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</si>
  <si>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</si>
  <si>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</si>
  <si>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</si>
  <si>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</si>
  <si>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</si>
  <si>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</si>
  <si>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</si>
  <si>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</si>
  <si>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</si>
  <si>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</si>
  <si>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</si>
  <si>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</si>
  <si>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</si>
  <si>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</si>
  <si>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</si>
  <si>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</si>
  <si>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</si>
  <si>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</si>
  <si>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</si>
  <si>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</si>
  <si>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</si>
  <si>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</si>
  <si>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</si>
  <si>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</si>
  <si>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</si>
  <si>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</si>
  <si>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</si>
  <si>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</si>
  <si>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</si>
  <si>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</si>
  <si>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</si>
  <si>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</si>
  <si>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</si>
  <si>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</si>
  <si>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</si>
  <si>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</si>
  <si>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</si>
  <si>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</si>
  <si>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</si>
  <si>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</si>
  <si>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</si>
  <si>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</si>
  <si>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</si>
  <si>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</si>
  <si>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</si>
  <si>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</si>
  <si>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</si>
  <si>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</si>
  <si>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</si>
  <si>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</si>
  <si>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</si>
  <si>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</si>
  <si>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</si>
  <si>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</si>
  <si>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</si>
  <si>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</si>
  <si>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</si>
  <si>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</si>
  <si>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</si>
  <si>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</si>
  <si>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</si>
  <si>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</si>
  <si>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</si>
  <si>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</si>
  <si>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</si>
  <si>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</si>
  <si>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</si>
  <si>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</si>
  <si>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</si>
  <si>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</si>
  <si>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</si>
  <si>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</si>
  <si>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</si>
  <si>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</si>
  <si>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</si>
  <si>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</si>
  <si>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</si>
  <si>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</si>
  <si>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</si>
  <si>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</si>
  <si>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</si>
  <si>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</si>
  <si>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</si>
  <si>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</si>
  <si>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</si>
  <si>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</si>
  <si>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</si>
  <si>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</si>
  <si>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</si>
  <si>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</si>
  <si>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</si>
  <si>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</si>
  <si>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</si>
  <si>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</si>
  <si>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</si>
  <si>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</si>
  <si>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</si>
  <si>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</si>
  <si>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</si>
  <si>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</si>
  <si>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</si>
  <si>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</si>
  <si>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</si>
  <si>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</si>
  <si>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</si>
  <si>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</si>
  <si>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</si>
  <si>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</si>
  <si>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</si>
  <si>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</si>
  <si>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</si>
  <si>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</si>
  <si>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</si>
  <si>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</si>
  <si>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</si>
  <si>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</si>
  <si>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</si>
  <si>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</si>
  <si>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</si>
  <si>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</si>
  <si>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</si>
  <si>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</si>
  <si>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</si>
  <si>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</si>
  <si>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</si>
  <si>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</si>
  <si>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</si>
  <si>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</si>
  <si>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</si>
  <si>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</si>
  <si>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</si>
  <si>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</si>
  <si>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</si>
  <si>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</si>
  <si>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</si>
  <si>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</si>
  <si>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</si>
  <si>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</si>
  <si>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</si>
  <si>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</si>
  <si>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</si>
  <si>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</si>
  <si>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</si>
  <si>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</si>
  <si>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</si>
  <si>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</si>
  <si>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</si>
  <si>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</si>
  <si>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</si>
  <si>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</si>
  <si>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</si>
  <si>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</si>
  <si>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</si>
  <si>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</si>
  <si>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</si>
  <si>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</si>
  <si>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</si>
  <si>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</si>
  <si>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</si>
  <si>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</si>
  <si>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</si>
  <si>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</si>
  <si>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</si>
  <si>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</si>
  <si>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</si>
  <si>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</si>
  <si>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</si>
  <si>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</si>
  <si>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</si>
  <si>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</si>
  <si>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</si>
  <si>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</si>
  <si>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</si>
  <si>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</si>
  <si>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</si>
  <si>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</si>
  <si>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</si>
  <si>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</si>
  <si>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</si>
  <si>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</si>
  <si>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</si>
  <si>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</si>
  <si>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</si>
  <si>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</si>
  <si>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</si>
  <si>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</si>
  <si>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</si>
  <si>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</si>
  <si>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</si>
  <si>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</si>
  <si>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</si>
  <si>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</si>
  <si>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</si>
  <si>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</si>
  <si>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</si>
  <si>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</si>
  <si>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</si>
  <si>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</si>
  <si>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</si>
  <si>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</si>
  <si>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</si>
  <si>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</si>
  <si>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</si>
  <si>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</si>
  <si>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</si>
  <si>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</si>
  <si>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</si>
  <si>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</si>
  <si>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</si>
  <si>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</si>
  <si>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</si>
  <si>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</si>
  <si>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</si>
  <si>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</si>
  <si>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</si>
  <si>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</si>
  <si>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</si>
  <si>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</si>
  <si>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</si>
  <si>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</si>
  <si>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</si>
  <si>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</si>
  <si>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</si>
  <si>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</si>
  <si>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</si>
  <si>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</si>
  <si>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</si>
  <si>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</si>
  <si>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</si>
  <si>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</si>
  <si>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</si>
  <si>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</si>
  <si>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</si>
  <si>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</si>
  <si>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</si>
  <si>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</si>
  <si>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</si>
  <si>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</si>
  <si>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</si>
  <si>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</si>
  <si>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</si>
  <si>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</si>
  <si>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</si>
  <si>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</si>
  <si>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</si>
  <si>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</si>
  <si>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</si>
  <si>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</si>
  <si>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</si>
  <si>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</si>
  <si>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</si>
  <si>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</si>
  <si>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</si>
  <si>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</si>
  <si>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</si>
  <si>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</si>
  <si>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</si>
  <si>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</si>
  <si>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</si>
  <si>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</si>
  <si>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</si>
  <si>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</si>
  <si>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</si>
  <si>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</si>
  <si>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</si>
  <si>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</si>
  <si>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</si>
  <si>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</si>
  <si>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</si>
  <si>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</si>
  <si>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</si>
  <si>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</si>
  <si>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</si>
  <si>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</si>
  <si>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</si>
  <si>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</si>
  <si>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</si>
  <si>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</si>
  <si>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</si>
  <si>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</si>
  <si>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</si>
  <si>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</si>
  <si>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</si>
  <si>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</si>
  <si>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</si>
  <si>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</si>
  <si>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</si>
  <si>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</si>
  <si>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</si>
  <si>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</si>
  <si>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</si>
  <si>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</si>
  <si>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</si>
  <si>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</si>
  <si>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</si>
  <si>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</si>
  <si>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</si>
  <si>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</si>
  <si>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</si>
  <si>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</si>
  <si>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</si>
  <si>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</si>
  <si>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</si>
  <si>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</si>
  <si>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</si>
  <si>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</si>
  <si>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</si>
  <si>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</si>
  <si>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</si>
  <si>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</si>
  <si>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</si>
  <si>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</si>
  <si>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</si>
  <si>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</si>
  <si>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</si>
  <si>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</si>
  <si>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</si>
  <si>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</si>
  <si>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</si>
  <si>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</si>
  <si>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</si>
  <si>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</si>
  <si>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</si>
  <si>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</si>
  <si>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</si>
  <si>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</si>
  <si>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</si>
  <si>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</si>
  <si>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</si>
  <si>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</si>
  <si>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</si>
  <si>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</si>
  <si>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</si>
  <si>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</si>
  <si>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</si>
  <si>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</si>
  <si>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</si>
  <si>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</si>
  <si>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</si>
  <si>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</si>
  <si>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</si>
  <si>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</si>
  <si>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</si>
  <si>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</si>
  <si>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</si>
  <si>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</si>
  <si>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</si>
  <si>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</si>
  <si>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</si>
  <si>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</si>
  <si>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</si>
  <si>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</si>
  <si>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</si>
  <si>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</si>
  <si>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</si>
  <si>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</si>
  <si>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</si>
  <si>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</si>
  <si>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</si>
  <si>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</si>
  <si>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</si>
  <si>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</si>
  <si>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</si>
  <si>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</si>
  <si>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</si>
  <si>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</si>
  <si>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</si>
  <si>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</si>
  <si>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</si>
  <si>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</si>
  <si>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</si>
  <si>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</si>
  <si>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</si>
  <si>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</si>
  <si>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</si>
  <si>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</si>
  <si>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</si>
  <si>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</si>
  <si>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</si>
  <si>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</si>
  <si>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</si>
  <si>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</si>
  <si>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</si>
  <si>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</si>
  <si>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</si>
  <si>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</si>
  <si>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</si>
  <si>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</si>
  <si>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</si>
  <si>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</si>
  <si>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</si>
  <si>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</si>
  <si>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</si>
  <si>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</si>
  <si>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</si>
  <si>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</si>
  <si>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</si>
  <si>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</si>
  <si>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</si>
  <si>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</si>
  <si>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</si>
  <si>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</si>
  <si>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</si>
  <si>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</si>
  <si>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</si>
  <si>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</si>
  <si>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</si>
  <si>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</si>
  <si>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</si>
  <si>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</si>
  <si>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</si>
  <si>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</si>
  <si>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</si>
  <si>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</si>
  <si>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</si>
  <si>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</si>
  <si>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</si>
  <si>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</si>
  <si>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</si>
  <si>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</si>
  <si>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</si>
  <si>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</si>
  <si>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</si>
  <si>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</si>
  <si>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</si>
  <si>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</si>
  <si>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</si>
  <si>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</si>
  <si>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</si>
  <si>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</si>
  <si>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</si>
  <si>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</si>
  <si>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</si>
  <si>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</si>
  <si>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</si>
  <si>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</si>
  <si>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</si>
  <si>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</si>
  <si>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</si>
  <si>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</si>
  <si>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</si>
  <si>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</si>
  <si>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</si>
  <si>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</si>
  <si>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</si>
  <si>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</si>
  <si>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</si>
  <si>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</si>
  <si>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</si>
  <si>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</si>
  <si>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</si>
  <si>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</si>
  <si>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</si>
  <si>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</si>
  <si>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</si>
  <si>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</si>
  <si>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</si>
  <si>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</si>
  <si>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</si>
  <si>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</si>
  <si>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</si>
  <si>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</si>
  <si>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</si>
  <si>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</si>
  <si>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</si>
  <si>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</si>
  <si>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</si>
  <si>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</si>
  <si>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</si>
  <si>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</si>
  <si>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</si>
  <si>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</si>
  <si>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</si>
  <si>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</si>
  <si>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</si>
  <si>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</si>
  <si>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</si>
  <si>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</si>
  <si>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</si>
  <si>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</si>
  <si>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</si>
  <si>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</si>
  <si>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</si>
  <si>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</si>
  <si>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</si>
  <si>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</si>
  <si>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</si>
  <si>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</si>
  <si>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</si>
  <si>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</si>
  <si>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</si>
  <si>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</si>
  <si>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</si>
  <si>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</si>
  <si>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</si>
  <si>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</si>
  <si>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</si>
  <si>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</si>
  <si>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</si>
  <si>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</si>
  <si>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</si>
  <si>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</si>
  <si>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</si>
  <si>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</si>
  <si>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</si>
  <si>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</si>
  <si>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</si>
  <si>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</si>
  <si>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</si>
  <si>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</si>
  <si>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</si>
  <si>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</si>
  <si>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</si>
  <si>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</si>
  <si>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</si>
  <si>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</si>
  <si>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</si>
  <si>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</si>
  <si>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</si>
  <si>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</si>
  <si>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</si>
  <si>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</si>
  <si>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</si>
  <si>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</si>
  <si>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</si>
  <si>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</si>
  <si>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</si>
  <si>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</si>
  <si>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</si>
  <si>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</si>
  <si>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</si>
  <si>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</si>
  <si>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</si>
  <si>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</si>
  <si>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</si>
  <si>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</si>
  <si>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</si>
  <si>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</si>
  <si>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</si>
  <si>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</si>
  <si>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</si>
  <si>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</si>
  <si>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</si>
  <si>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</si>
  <si>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</si>
  <si>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</si>
  <si>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</si>
  <si>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</si>
  <si>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</si>
  <si>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</si>
  <si>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</si>
  <si>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</si>
  <si>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</si>
  <si>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</si>
  <si>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</si>
  <si>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</si>
  <si>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</si>
  <si>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</si>
  <si>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</si>
  <si>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</si>
  <si>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</si>
  <si>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</si>
  <si>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</si>
  <si>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</si>
  <si>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</si>
  <si>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</si>
  <si>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</si>
  <si>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</si>
  <si>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</si>
  <si>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</si>
  <si>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</si>
  <si>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</si>
  <si>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</si>
  <si>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</si>
  <si>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</si>
  <si>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</si>
  <si>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</si>
  <si>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</si>
  <si>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</si>
  <si>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</si>
  <si>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</si>
  <si>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</si>
  <si>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</si>
  <si>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</si>
  <si>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</si>
  <si>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</si>
  <si>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</si>
  <si>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</si>
  <si>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</si>
  <si>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</si>
  <si>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</si>
  <si>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</si>
  <si>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</si>
  <si>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</si>
  <si>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</si>
  <si>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</si>
  <si>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</si>
  <si>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</si>
  <si>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</si>
  <si>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</si>
  <si>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</si>
  <si>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</si>
  <si>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</si>
  <si>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</si>
  <si>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</si>
  <si>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</si>
  <si>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</si>
  <si>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</si>
  <si>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</si>
  <si>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</si>
  <si>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</si>
  <si>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</si>
  <si>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</si>
  <si>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</si>
  <si>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</si>
  <si>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</si>
  <si>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</si>
  <si>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</si>
  <si>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</si>
  <si>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</si>
  <si>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</si>
  <si>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</si>
  <si>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</si>
  <si>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</si>
  <si>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</si>
  <si>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</si>
  <si>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</si>
  <si>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</si>
  <si>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</si>
  <si>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</si>
  <si>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</si>
  <si>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</si>
  <si>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</si>
  <si>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</si>
  <si>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</si>
  <si>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</si>
  <si>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</si>
  <si>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</si>
  <si>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</si>
  <si>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</si>
  <si>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</si>
  <si>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</si>
  <si>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</si>
  <si>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</si>
  <si>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</si>
  <si>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</si>
  <si>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</si>
  <si>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</si>
  <si>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</si>
  <si>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</si>
  <si>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</si>
  <si>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</si>
  <si>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</si>
  <si>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</si>
  <si>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</si>
  <si>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</si>
  <si>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</si>
  <si>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</si>
  <si>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</si>
  <si>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</si>
  <si>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</si>
  <si>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</si>
  <si>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</si>
  <si>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</si>
  <si>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</si>
  <si>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</si>
  <si>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</si>
  <si>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</si>
  <si>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</si>
  <si>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</si>
  <si>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</si>
  <si>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</si>
  <si>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</si>
  <si>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</si>
  <si>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</si>
  <si>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</si>
  <si>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</si>
  <si>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</si>
  <si>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</si>
  <si>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</si>
  <si>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</si>
  <si>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</si>
  <si>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</si>
  <si>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</si>
  <si>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</si>
  <si>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</si>
  <si>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</si>
  <si>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</si>
  <si>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</si>
  <si>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</si>
  <si>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</si>
  <si>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</si>
  <si>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</si>
  <si>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</si>
  <si>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</si>
  <si>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</si>
  <si>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</si>
  <si>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</si>
  <si>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</si>
  <si>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</si>
  <si>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</si>
  <si>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</si>
  <si>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</si>
  <si>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</si>
  <si>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</si>
  <si>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</si>
  <si>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</si>
  <si>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</si>
  <si>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</si>
  <si>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</si>
  <si>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</si>
  <si>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</si>
  <si>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</si>
  <si>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</si>
  <si>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</si>
  <si>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</si>
  <si>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</si>
  <si>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</si>
  <si>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</si>
  <si>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</si>
  <si>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</si>
  <si>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</si>
  <si>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</si>
  <si>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</si>
  <si>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</si>
  <si>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</si>
  <si>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</si>
  <si>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</si>
  <si>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</si>
  <si>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</si>
  <si>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</si>
  <si>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</si>
  <si>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</si>
  <si>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</si>
  <si>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</si>
  <si>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</si>
  <si>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</si>
  <si>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</si>
  <si>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</si>
  <si>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</si>
  <si>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</si>
  <si>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</si>
  <si>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</si>
  <si>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</si>
  <si>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</si>
  <si>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</si>
  <si>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</si>
  <si>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</si>
  <si>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</si>
  <si>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</si>
  <si>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</si>
  <si>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</si>
  <si>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</si>
  <si>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</si>
  <si>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</si>
  <si>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</si>
  <si>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</si>
  <si>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</si>
  <si>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</si>
  <si>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</si>
  <si>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</si>
  <si>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</si>
  <si>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</si>
  <si>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</si>
  <si>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</si>
  <si>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</si>
  <si>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</si>
  <si>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</si>
  <si>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</si>
  <si>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</si>
  <si>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</si>
  <si>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</si>
  <si>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</si>
  <si>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</si>
  <si>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</si>
  <si>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</si>
  <si>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</si>
  <si>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</si>
  <si>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</si>
  <si>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</si>
  <si>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</si>
  <si>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</si>
  <si>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</si>
  <si>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</si>
  <si>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</si>
  <si>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</si>
  <si>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</si>
  <si>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</si>
  <si>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</si>
  <si>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</si>
  <si>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</si>
  <si>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</si>
  <si>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</si>
  <si>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</si>
  <si>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</si>
  <si>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</si>
  <si>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</si>
  <si>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</si>
  <si>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</si>
  <si>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</si>
  <si>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</si>
  <si>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</si>
  <si>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</si>
  <si>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</si>
  <si>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</si>
  <si>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</si>
  <si>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</si>
  <si>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</si>
  <si>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</si>
  <si>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</si>
  <si>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</si>
  <si>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</si>
  <si>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</si>
  <si>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</si>
  <si>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</si>
  <si>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</si>
  <si>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</si>
  <si>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</si>
  <si>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</si>
  <si>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</si>
  <si>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</si>
  <si>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</si>
  <si>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</si>
  <si>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</si>
  <si>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</si>
  <si>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</si>
  <si>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</si>
  <si>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</si>
  <si>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</si>
  <si>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</si>
  <si>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</si>
  <si>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</si>
  <si>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</si>
  <si>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</si>
  <si>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</si>
  <si>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</si>
  <si>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</si>
  <si>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</si>
  <si>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</si>
  <si>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</si>
  <si>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</si>
  <si>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</si>
  <si>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</si>
  <si>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</si>
  <si>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</si>
  <si>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</si>
  <si>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</si>
  <si>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</si>
  <si>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</si>
  <si>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</si>
  <si>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</si>
  <si>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</si>
  <si>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</si>
  <si>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</si>
  <si>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</si>
  <si>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</si>
  <si>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</si>
  <si>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</si>
  <si>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</si>
  <si>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</si>
  <si>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</si>
  <si>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</si>
  <si>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</si>
  <si>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</si>
  <si>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</si>
  <si>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</si>
  <si>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</si>
  <si>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</si>
  <si>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</si>
  <si>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</si>
  <si>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</si>
  <si>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</si>
  <si>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</si>
  <si>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</si>
  <si>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</si>
  <si>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</si>
  <si>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</si>
  <si>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</si>
  <si>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</si>
  <si>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</si>
  <si>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</si>
  <si>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</si>
  <si>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</si>
  <si>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</si>
  <si>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</si>
  <si>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</si>
  <si>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</si>
  <si>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</si>
  <si>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</si>
  <si>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</si>
  <si>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</si>
  <si>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</si>
  <si>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</si>
  <si>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</si>
  <si>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</si>
  <si>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</si>
  <si>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</si>
  <si>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</si>
  <si>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</si>
  <si>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</si>
  <si>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</si>
  <si>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</si>
  <si>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</si>
  <si>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</si>
  <si>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</si>
  <si>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</si>
  <si>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</si>
  <si>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</si>
  <si>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</si>
  <si>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</si>
  <si>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</si>
  <si>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</si>
  <si>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</si>
  <si>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</si>
  <si>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</si>
  <si>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</si>
  <si>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</si>
  <si>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</si>
  <si>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</si>
  <si>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</si>
  <si>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</si>
  <si>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</si>
  <si>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</si>
  <si>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</si>
  <si>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</si>
  <si>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</si>
  <si>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</si>
  <si>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</si>
  <si>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</si>
  <si>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</si>
  <si>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</si>
  <si>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</si>
  <si>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</si>
  <si>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</si>
  <si>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</si>
  <si>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</si>
  <si>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</si>
  <si>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</si>
  <si>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</si>
  <si>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</si>
  <si>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</si>
  <si>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</si>
  <si>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</si>
  <si>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</si>
  <si>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</si>
  <si>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</si>
  <si>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</si>
  <si>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</si>
  <si>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</si>
  <si>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</si>
  <si>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</si>
  <si>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</si>
  <si>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</si>
  <si>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</si>
  <si>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</si>
  <si>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</si>
  <si>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</si>
  <si>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</si>
  <si>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</si>
  <si>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</si>
  <si>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</si>
  <si>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</si>
  <si>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</si>
  <si>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</si>
  <si>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</si>
  <si>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</si>
  <si>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</si>
  <si>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</si>
  <si>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</si>
  <si>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</si>
  <si>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</si>
  <si>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</si>
  <si>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</si>
  <si>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</si>
  <si>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</si>
  <si>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</si>
  <si>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</si>
  <si>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</si>
  <si>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</si>
  <si>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</si>
  <si>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</si>
  <si>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</si>
  <si>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</si>
  <si>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</si>
  <si>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</si>
  <si>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</si>
  <si>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</si>
  <si>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</si>
  <si>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</si>
  <si>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</si>
  <si>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</si>
  <si>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</si>
  <si>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</si>
  <si>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</si>
  <si>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</si>
  <si>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</si>
  <si>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</si>
  <si>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</si>
  <si>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</si>
  <si>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</si>
  <si>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</si>
  <si>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</si>
  <si>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</si>
  <si>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</si>
  <si>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</si>
  <si>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</si>
  <si>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</si>
  <si>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</si>
  <si>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</si>
  <si>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</si>
  <si>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</si>
  <si>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</si>
  <si>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</si>
  <si>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</si>
  <si>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</si>
  <si>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</si>
  <si>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</si>
  <si>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</si>
  <si>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</si>
  <si>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</si>
  <si>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</si>
  <si>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</si>
  <si>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</si>
  <si>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</si>
  <si>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</si>
  <si>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</si>
  <si>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</si>
  <si>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</si>
  <si>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</si>
  <si>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</si>
  <si>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</si>
  <si>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</si>
  <si>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</si>
  <si>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</si>
  <si>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</si>
  <si>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</si>
  <si>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</si>
  <si>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</si>
  <si>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</si>
  <si>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</si>
  <si>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</si>
  <si>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</si>
  <si>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</si>
  <si>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</si>
  <si>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</si>
  <si>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</si>
  <si>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</si>
  <si>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</si>
  <si>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</si>
  <si>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</si>
  <si>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</si>
  <si>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</si>
  <si>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</si>
  <si>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</si>
  <si>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</si>
  <si>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</si>
  <si>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</si>
  <si>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</si>
  <si>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</si>
  <si>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</si>
  <si>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</si>
  <si>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</si>
  <si>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</si>
  <si>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</si>
  <si>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</si>
  <si>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</si>
  <si>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</si>
  <si>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</si>
  <si>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</si>
  <si>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</si>
  <si>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</si>
  <si>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</si>
  <si>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</si>
  <si>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</si>
  <si>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</si>
  <si>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</si>
  <si>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</si>
  <si>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</si>
  <si>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</si>
  <si>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</si>
  <si>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</si>
  <si>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</si>
  <si>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</si>
  <si>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</si>
  <si>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</si>
  <si>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</si>
  <si>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</si>
  <si>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</si>
  <si>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</si>
  <si>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</si>
  <si>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</si>
  <si>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</si>
  <si>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</si>
  <si>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</si>
  <si>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</si>
  <si>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</si>
  <si>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</si>
  <si>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</si>
  <si>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</si>
  <si>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</si>
  <si>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</si>
  <si>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</si>
  <si>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</si>
  <si>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</si>
  <si>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</si>
  <si>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</si>
  <si>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</si>
  <si>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</si>
  <si>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</si>
  <si>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</si>
  <si>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</si>
  <si>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</si>
  <si>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</si>
  <si>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</si>
  <si>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</si>
  <si>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</si>
  <si>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</si>
  <si>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</si>
  <si>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</si>
  <si>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</si>
  <si>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</si>
  <si>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</si>
  <si>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</si>
  <si>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</si>
  <si>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</si>
  <si>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</si>
  <si>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</si>
  <si>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</si>
  <si>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</si>
  <si>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</si>
  <si>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</si>
  <si>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</si>
  <si>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</si>
  <si>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</si>
  <si>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</si>
  <si>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</si>
  <si>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</si>
  <si>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</si>
  <si>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</si>
  <si>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</si>
  <si>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</si>
  <si>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</si>
  <si>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</si>
  <si>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</si>
  <si>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</si>
  <si>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</si>
  <si>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</si>
  <si>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</si>
  <si>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</si>
  <si>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</si>
  <si>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</si>
  <si>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</si>
  <si>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</si>
  <si>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</si>
  <si>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</si>
  <si>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</si>
  <si>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</si>
  <si>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</si>
  <si>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</si>
  <si>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</si>
  <si>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</si>
  <si>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</si>
  <si>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</si>
  <si>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</si>
  <si>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</si>
  <si>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</si>
  <si>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</si>
  <si>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</si>
  <si>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</si>
  <si>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</si>
  <si>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</si>
  <si>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</si>
  <si>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</si>
  <si>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</si>
  <si>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</si>
  <si>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</si>
  <si>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</si>
  <si>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</si>
  <si>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</si>
  <si>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</si>
  <si>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</si>
  <si>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</si>
  <si>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</si>
  <si>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</si>
  <si>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</si>
  <si>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</si>
  <si>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</si>
  <si>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</si>
  <si>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</si>
  <si>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</si>
  <si>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</si>
  <si>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</si>
  <si>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</si>
  <si>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</si>
  <si>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</si>
  <si>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</si>
  <si>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</si>
  <si>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</si>
  <si>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</si>
  <si>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</si>
  <si>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</si>
  <si>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</si>
  <si>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</si>
  <si>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</si>
  <si>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</si>
  <si>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</si>
  <si>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</si>
  <si>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</si>
  <si>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</si>
  <si>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</si>
  <si>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</si>
  <si>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</si>
  <si>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</si>
  <si>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</si>
  <si>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</si>
  <si>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</si>
  <si>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</si>
  <si>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</si>
  <si>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</si>
  <si>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</si>
  <si>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</si>
  <si>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</si>
  <si>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</si>
  <si>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</si>
  <si>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</si>
  <si>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</si>
  <si>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</si>
  <si>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</si>
  <si>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</si>
  <si>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</si>
  <si>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</si>
  <si>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</si>
  <si>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</si>
  <si>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</si>
  <si>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</si>
  <si>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</si>
  <si>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</si>
  <si>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</si>
  <si>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</si>
  <si>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</si>
  <si>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</si>
  <si>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</si>
  <si>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</si>
  <si>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</si>
  <si>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</si>
  <si>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</si>
  <si>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</si>
  <si>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</si>
  <si>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</si>
  <si>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</si>
  <si>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</si>
  <si>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</si>
  <si>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</si>
  <si>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</si>
  <si>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</si>
  <si>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</si>
  <si>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</si>
  <si>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</si>
  <si>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</si>
  <si>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</si>
  <si>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</si>
  <si>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</si>
  <si>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</si>
  <si>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</si>
  <si>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</si>
  <si>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</si>
  <si>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</si>
  <si>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</si>
  <si>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</si>
  <si>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</si>
  <si>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</si>
  <si>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</si>
  <si>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</si>
  <si>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</si>
  <si>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</si>
  <si>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</si>
  <si>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</si>
  <si>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</si>
  <si>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</si>
  <si>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</si>
  <si>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</si>
  <si>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</si>
  <si>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</si>
  <si>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</si>
  <si>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</si>
  <si>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</si>
  <si>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</si>
  <si>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</si>
  <si>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</si>
  <si>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</si>
  <si>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</si>
  <si>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</si>
  <si>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</si>
  <si>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</si>
  <si>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</si>
  <si>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</si>
  <si>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</si>
  <si>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</si>
  <si>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</si>
  <si>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</si>
  <si>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</si>
  <si>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</si>
  <si>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</si>
  <si>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</si>
  <si>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</si>
  <si>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</si>
  <si>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</si>
  <si>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</si>
  <si>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</si>
  <si>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</si>
  <si>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</si>
  <si>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</si>
  <si>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</si>
  <si>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</si>
  <si>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</si>
  <si>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</si>
  <si>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</si>
  <si>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</si>
  <si>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</si>
  <si>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</si>
  <si>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</si>
  <si>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</si>
  <si>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</si>
  <si>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</si>
  <si>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</si>
  <si>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</si>
  <si>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</si>
  <si>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</si>
  <si>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</si>
  <si>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</si>
  <si>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</si>
  <si>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</si>
  <si>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</si>
  <si>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</si>
  <si>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</si>
  <si>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</si>
  <si>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</si>
  <si>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</si>
  <si>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</si>
  <si>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</si>
  <si>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</si>
  <si>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</si>
  <si>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</si>
  <si>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</si>
  <si>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</si>
  <si>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</si>
  <si>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</si>
  <si>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</si>
  <si>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</si>
  <si>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</si>
  <si>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</si>
  <si>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</si>
  <si>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</si>
  <si>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</si>
  <si>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</si>
  <si>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</si>
  <si>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</si>
  <si>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</si>
  <si>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</si>
  <si>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</si>
  <si>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</si>
  <si>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</si>
  <si>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</si>
  <si>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</si>
  <si>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</si>
  <si>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</si>
  <si>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</si>
  <si>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</si>
  <si>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</si>
  <si>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</si>
  <si>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</si>
  <si>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</si>
  <si>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</si>
  <si>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</si>
  <si>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</si>
  <si>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</si>
  <si>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</si>
  <si>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</si>
  <si>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</si>
  <si>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</si>
  <si>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</si>
  <si>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</si>
  <si>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</si>
  <si>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</si>
  <si>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</si>
  <si>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</si>
  <si>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</si>
  <si>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</si>
  <si>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</si>
  <si>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</si>
  <si>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</si>
  <si>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</si>
  <si>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</si>
  <si>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</si>
  <si>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</si>
  <si>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</si>
  <si>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</si>
  <si>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</si>
  <si>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</si>
  <si>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</si>
  <si>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</si>
  <si>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</si>
  <si>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</si>
  <si>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</si>
  <si>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</si>
  <si>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</si>
  <si>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</si>
  <si>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</si>
  <si>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</si>
  <si>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</si>
  <si>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</si>
  <si>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</si>
  <si>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</si>
  <si>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</si>
  <si>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</si>
  <si>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</si>
  <si>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</si>
  <si>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</si>
  <si>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</si>
  <si>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</si>
  <si>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</si>
  <si>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</si>
  <si>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</si>
  <si>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</si>
  <si>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</si>
  <si>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</si>
  <si>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</si>
  <si>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</si>
  <si>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</si>
  <si>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</si>
  <si>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</si>
  <si>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</si>
  <si>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</si>
  <si>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</si>
  <si>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</si>
  <si>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</si>
  <si>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</si>
  <si>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</si>
  <si>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</si>
  <si>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</si>
  <si>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</si>
  <si>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</si>
  <si>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</si>
  <si>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</si>
  <si>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</si>
  <si>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</si>
  <si>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</si>
  <si>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</si>
  <si>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</si>
  <si>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</si>
  <si>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</si>
  <si>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</si>
  <si>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</si>
  <si>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</si>
  <si>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</si>
  <si>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</si>
  <si>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</si>
  <si>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</si>
  <si>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</si>
  <si>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</si>
  <si>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</si>
  <si>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</si>
  <si>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</si>
  <si>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</si>
  <si>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</si>
  <si>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</si>
  <si>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</si>
  <si>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</si>
  <si>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</si>
  <si>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</si>
  <si>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</si>
  <si>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</si>
  <si>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</si>
  <si>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</si>
  <si>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</si>
  <si>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</si>
  <si>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</si>
  <si>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</si>
  <si>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</si>
  <si>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</si>
  <si>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</si>
  <si>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</si>
  <si>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</si>
  <si>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</si>
  <si>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</si>
  <si>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</si>
  <si>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</si>
  <si>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</si>
  <si>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</si>
  <si>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</si>
  <si>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</si>
  <si>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</si>
  <si>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</si>
  <si>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</si>
  <si>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</si>
  <si>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</si>
  <si>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</si>
  <si>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</si>
  <si>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</si>
  <si>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</si>
  <si>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</si>
  <si>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</si>
  <si>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</si>
  <si>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</si>
  <si>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</si>
  <si>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</si>
  <si>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</si>
  <si>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</si>
  <si>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</si>
  <si>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</si>
  <si>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</si>
  <si>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</si>
  <si>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</si>
  <si>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</si>
  <si>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</si>
  <si>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</si>
  <si>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</si>
  <si>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</si>
  <si>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</si>
  <si>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</si>
  <si>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</si>
  <si>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</si>
  <si>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</si>
  <si>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</si>
  <si>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</si>
  <si>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</si>
  <si>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</si>
  <si>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</si>
  <si>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</si>
  <si>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</si>
  <si>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</si>
  <si>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</si>
  <si>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</si>
  <si>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</si>
  <si>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</si>
  <si>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</si>
  <si>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</si>
  <si>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</si>
  <si>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</si>
  <si>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</si>
  <si>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</si>
  <si>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</si>
  <si>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</si>
  <si>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</si>
  <si>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</si>
  <si>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</si>
  <si>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</si>
  <si>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</si>
  <si>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</si>
  <si>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</si>
  <si>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</si>
  <si>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</si>
  <si>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</si>
  <si>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</si>
  <si>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</si>
  <si>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</si>
  <si>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</si>
  <si>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</si>
  <si>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</si>
  <si>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</si>
  <si>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</si>
  <si>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</si>
  <si>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</si>
  <si>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</si>
  <si>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</si>
  <si>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</si>
  <si>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</si>
  <si>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</si>
  <si>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</si>
  <si>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</si>
  <si>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</si>
  <si>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</si>
  <si>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</si>
  <si>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</si>
  <si>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</si>
  <si>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</si>
  <si>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</si>
  <si>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</si>
  <si>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</si>
  <si>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</si>
  <si>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</si>
  <si>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</si>
  <si>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</si>
  <si>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</si>
  <si>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</si>
  <si>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</si>
  <si>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</si>
  <si>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</si>
  <si>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</si>
  <si>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</si>
  <si>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</si>
  <si>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</si>
  <si>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</si>
  <si>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</si>
  <si>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</si>
  <si>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</si>
  <si>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</si>
  <si>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</si>
  <si>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</si>
  <si>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</si>
  <si>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</si>
  <si>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</si>
  <si>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</si>
  <si>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</si>
  <si>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</si>
  <si>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</si>
  <si>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</si>
  <si>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</si>
  <si>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</si>
  <si>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</si>
  <si>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</si>
  <si>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</si>
  <si>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</si>
  <si>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</si>
  <si>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</si>
  <si>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</si>
  <si>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</si>
  <si>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</si>
  <si>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</si>
  <si>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</si>
  <si>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</si>
  <si>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</si>
  <si>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</si>
  <si>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</si>
  <si>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</si>
  <si>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</si>
  <si>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</si>
  <si>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</si>
  <si>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</si>
  <si>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</si>
  <si>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</si>
  <si>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</si>
  <si>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</si>
  <si>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</si>
  <si>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</si>
  <si>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</si>
  <si>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</si>
  <si>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</si>
  <si>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</si>
  <si>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</si>
  <si>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</si>
  <si>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</si>
  <si>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</si>
  <si>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</si>
  <si>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</si>
  <si>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</si>
  <si>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</si>
  <si>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</si>
  <si>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</si>
  <si>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</si>
  <si>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</si>
  <si>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</si>
  <si>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</si>
  <si>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</si>
  <si>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</si>
  <si>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</si>
  <si>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</si>
  <si>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</si>
  <si>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</si>
  <si>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</si>
  <si>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</si>
  <si>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</si>
  <si>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</si>
  <si>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</si>
  <si>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</si>
  <si>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</si>
  <si>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</si>
  <si>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</si>
  <si>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</si>
  <si>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</si>
  <si>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</si>
  <si>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</si>
  <si>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</si>
  <si>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</si>
  <si>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</si>
  <si>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</si>
  <si>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</si>
  <si>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</si>
  <si>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</si>
  <si>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</si>
  <si>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</si>
  <si>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</si>
  <si>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</si>
  <si>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</si>
  <si>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</si>
  <si>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</si>
  <si>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</si>
  <si>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</si>
  <si>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</si>
  <si>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</si>
  <si>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</si>
  <si>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</si>
  <si>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</si>
  <si>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</si>
  <si>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</si>
  <si>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</si>
  <si>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</si>
  <si>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</si>
  <si>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</si>
  <si>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</si>
  <si>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</si>
  <si>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</si>
  <si>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</si>
  <si>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</si>
  <si>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</si>
  <si>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</si>
  <si>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</si>
  <si>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</si>
  <si>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</si>
  <si>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</si>
  <si>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</si>
  <si>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</si>
  <si>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</si>
  <si>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</si>
  <si>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</si>
  <si>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</si>
  <si>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</si>
  <si>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</si>
  <si>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</si>
  <si>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</si>
  <si>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</si>
  <si>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</si>
  <si>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</si>
  <si>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</si>
  <si>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</si>
  <si>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</si>
  <si>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</si>
  <si>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</si>
  <si>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</si>
  <si>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</si>
  <si>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</si>
  <si>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</si>
  <si>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</si>
  <si>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</si>
  <si>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</si>
  <si>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</si>
  <si>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</si>
  <si>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</si>
  <si>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</si>
  <si>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</si>
  <si>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</si>
  <si>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</si>
  <si>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</si>
  <si>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</si>
  <si>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</si>
  <si>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</si>
  <si>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</si>
  <si>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</si>
  <si>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</si>
  <si>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</si>
  <si>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</si>
  <si>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</si>
  <si>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</si>
  <si>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</si>
  <si>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</si>
  <si>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</si>
  <si>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</si>
  <si>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</si>
  <si>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</si>
  <si>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</si>
  <si>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</si>
  <si>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</si>
  <si>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</si>
  <si>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</si>
  <si>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</si>
  <si>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</si>
  <si>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</si>
  <si>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</si>
  <si>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</si>
  <si>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</si>
  <si>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</si>
  <si>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</si>
  <si>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</si>
  <si>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</si>
  <si>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</si>
  <si>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</si>
  <si>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</si>
  <si>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</si>
  <si>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</si>
  <si>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</si>
  <si>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</si>
  <si>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</si>
  <si>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</si>
  <si>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</si>
  <si>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</si>
  <si>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</si>
  <si>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</si>
  <si>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</si>
  <si>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</si>
  <si>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</si>
  <si>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</si>
  <si>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</si>
  <si>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</si>
  <si>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</si>
  <si>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</si>
  <si>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</si>
  <si>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</si>
  <si>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</si>
  <si>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</si>
  <si>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</si>
  <si>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</si>
  <si>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</si>
  <si>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</si>
  <si>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</si>
  <si>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</si>
  <si>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</si>
  <si>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</si>
  <si>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</si>
  <si>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</si>
  <si>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</si>
  <si>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</si>
  <si>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</si>
  <si>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</si>
  <si>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</si>
  <si>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</si>
  <si>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</si>
  <si>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</si>
  <si>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</si>
  <si>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</si>
  <si>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</si>
  <si>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</si>
  <si>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</si>
  <si>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</si>
  <si>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</si>
  <si>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</si>
  <si>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</si>
  <si>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</si>
  <si>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</si>
  <si>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</si>
  <si>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</si>
  <si>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</si>
  <si>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</si>
  <si>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</si>
  <si>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</si>
  <si>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</si>
  <si>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</si>
  <si>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</si>
  <si>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</si>
  <si>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</si>
  <si>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</si>
  <si>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</si>
  <si>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</si>
  <si>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</si>
  <si>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</si>
  <si>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</si>
  <si>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</si>
  <si>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</si>
  <si>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</si>
  <si>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</si>
  <si>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</si>
  <si>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</si>
  <si>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</si>
  <si>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</si>
  <si>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</si>
  <si>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</si>
  <si>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</si>
  <si>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</si>
  <si>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</si>
  <si>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</si>
  <si>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</si>
  <si>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</si>
  <si>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</si>
  <si>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</si>
  <si>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</si>
  <si>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</si>
  <si>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</si>
  <si>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</si>
  <si>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</si>
  <si>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</si>
  <si>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</si>
  <si>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</si>
  <si>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</si>
  <si>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</si>
  <si>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</si>
  <si>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</si>
  <si>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</si>
  <si>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</si>
  <si>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</si>
  <si>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</si>
  <si>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</si>
  <si>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</si>
  <si>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</si>
  <si>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</si>
  <si>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</si>
  <si>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</si>
  <si>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</si>
  <si>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</si>
  <si>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</si>
  <si>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</si>
  <si>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</si>
  <si>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</si>
  <si>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</si>
  <si>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</si>
  <si>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</si>
  <si>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</si>
  <si>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</si>
  <si>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</si>
  <si>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</si>
  <si>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</si>
  <si>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</si>
  <si>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</si>
  <si>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</si>
  <si>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</si>
  <si>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</si>
  <si>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</si>
  <si>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</si>
  <si>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</si>
  <si>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</si>
  <si>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</si>
  <si>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</si>
  <si>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</si>
  <si>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</si>
  <si>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</si>
  <si>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</si>
  <si>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</si>
  <si>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</si>
  <si>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</si>
  <si>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</si>
  <si>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</si>
  <si>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</si>
  <si>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</si>
  <si>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</si>
  <si>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</si>
  <si>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</si>
  <si>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</si>
  <si>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</si>
  <si>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</si>
  <si>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</si>
  <si>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</si>
  <si>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</si>
  <si>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</si>
  <si>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</si>
  <si>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</si>
  <si>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</si>
  <si>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</si>
  <si>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</si>
  <si>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</si>
  <si>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</si>
  <si>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</si>
  <si>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</si>
  <si>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</si>
  <si>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</si>
  <si>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</si>
  <si>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</si>
  <si>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</si>
  <si>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</si>
  <si>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</si>
  <si>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</si>
  <si>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</si>
  <si>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</si>
  <si>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</si>
  <si>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</si>
  <si>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</si>
  <si>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</si>
  <si>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</si>
  <si>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</si>
  <si>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</si>
  <si>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</si>
  <si>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</si>
  <si>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</si>
  <si>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</si>
  <si>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</si>
  <si>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</si>
  <si>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</si>
  <si>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</si>
  <si>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</si>
  <si>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</si>
  <si>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</si>
  <si>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</si>
  <si>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</si>
  <si>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</si>
  <si>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</si>
  <si>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</si>
  <si>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</si>
  <si>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</si>
  <si>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</si>
  <si>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</si>
  <si>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</si>
  <si>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</si>
  <si>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</si>
  <si>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</si>
  <si>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</si>
  <si>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</si>
  <si>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</si>
  <si>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</si>
  <si>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</si>
  <si>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</si>
  <si>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</si>
  <si>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</si>
  <si>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</si>
  <si>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</si>
  <si>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</si>
  <si>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</si>
  <si>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</si>
  <si>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</si>
  <si>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</si>
  <si>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</si>
  <si>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</si>
  <si>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</si>
  <si>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</si>
  <si>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</si>
  <si>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</si>
  <si>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</si>
  <si>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</si>
  <si>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</si>
  <si>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</si>
  <si>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</si>
  <si>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</si>
  <si>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</si>
  <si>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</si>
  <si>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</si>
  <si>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</si>
  <si>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</si>
  <si>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</si>
  <si>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</si>
  <si>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</si>
  <si>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</si>
  <si>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</si>
  <si>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</si>
  <si>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</si>
  <si>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</si>
  <si>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</si>
  <si>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</si>
  <si>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</si>
  <si>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</si>
  <si>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</si>
  <si>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</si>
  <si>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</si>
  <si>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</si>
  <si>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</si>
  <si>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</si>
  <si>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</si>
  <si>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</si>
  <si>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</si>
  <si>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</si>
  <si>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</si>
  <si>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</si>
  <si>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</si>
  <si>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</si>
  <si>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</si>
  <si>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</si>
  <si>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</si>
  <si>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</si>
  <si>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</si>
  <si>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</si>
  <si>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</si>
  <si>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</si>
  <si>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</si>
  <si>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</si>
  <si>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</si>
  <si>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</si>
  <si>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</si>
  <si>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</si>
  <si>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</si>
  <si>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</si>
  <si>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</si>
  <si>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</si>
  <si>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</si>
  <si>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</si>
  <si>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</si>
  <si>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</si>
  <si>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</si>
  <si>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</si>
  <si>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</si>
  <si>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</si>
  <si>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</si>
  <si>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</si>
  <si>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</si>
  <si>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</si>
  <si>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</si>
  <si>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</si>
  <si>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</si>
  <si>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</si>
  <si>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</si>
  <si>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</si>
  <si>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</si>
  <si>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</si>
  <si>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</si>
  <si>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</si>
  <si>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</si>
  <si>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</si>
  <si>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</si>
  <si>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</si>
  <si>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</si>
  <si>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</si>
  <si>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</si>
  <si>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</si>
  <si>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</si>
  <si>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</si>
  <si>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</si>
  <si>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</si>
  <si>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</si>
  <si>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</si>
  <si>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</si>
  <si>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</si>
  <si>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</si>
  <si>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</si>
  <si>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</si>
  <si>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</si>
  <si>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</si>
  <si>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</si>
  <si>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</si>
  <si>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</si>
  <si>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</si>
  <si>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</si>
  <si>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</si>
  <si>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</si>
  <si>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</si>
  <si>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</si>
  <si>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</si>
  <si>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</si>
  <si>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</si>
  <si>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</si>
  <si>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</si>
  <si>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</si>
  <si>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</si>
  <si>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</si>
  <si>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</si>
  <si>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</si>
  <si>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</si>
  <si>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</si>
  <si>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</si>
  <si>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</si>
  <si>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</si>
  <si>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</si>
  <si>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</si>
  <si>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</si>
  <si>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</si>
  <si>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</si>
  <si>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</si>
  <si>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</si>
  <si>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</si>
  <si>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</si>
  <si>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</si>
  <si>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</si>
  <si>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</si>
  <si>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</si>
  <si>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</si>
  <si>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</si>
  <si>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</si>
  <si>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</si>
  <si>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</si>
  <si>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</si>
  <si>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</si>
  <si>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</si>
  <si>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</si>
  <si>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</si>
  <si>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</si>
  <si>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</si>
  <si>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</si>
  <si>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</si>
  <si>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</si>
  <si>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</si>
  <si>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</si>
  <si>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</si>
  <si>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</si>
  <si>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</si>
  <si>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</si>
  <si>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</si>
  <si>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</si>
  <si>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</si>
  <si>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</si>
  <si>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</si>
  <si>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</si>
  <si>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</si>
  <si>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</si>
  <si>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</si>
  <si>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</si>
  <si>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</si>
  <si>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</si>
  <si>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</si>
  <si>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</si>
  <si>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</si>
  <si>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</si>
  <si>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</si>
  <si>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</si>
  <si>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</si>
  <si>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</si>
  <si>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</si>
  <si>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</si>
  <si>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</si>
  <si>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</si>
  <si>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</si>
  <si>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</si>
  <si>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</si>
  <si>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</si>
  <si>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</si>
  <si>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</si>
  <si>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</si>
  <si>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</si>
  <si>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</si>
  <si>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</si>
  <si>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</si>
  <si>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</si>
  <si>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</si>
  <si>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</si>
  <si>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</si>
  <si>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</si>
  <si>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</si>
  <si>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</si>
  <si>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</si>
  <si>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</si>
  <si>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</si>
  <si>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</si>
  <si>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</si>
  <si>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</si>
  <si>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</si>
  <si>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</si>
  <si>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</si>
  <si>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</si>
  <si>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</si>
  <si>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</si>
  <si>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</si>
  <si>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</si>
  <si>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</si>
  <si>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</si>
  <si>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</si>
  <si>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</si>
  <si>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</si>
  <si>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</si>
  <si>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</si>
  <si>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</si>
  <si>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</si>
  <si>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</si>
  <si>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</si>
  <si>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</si>
  <si>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</si>
  <si>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</si>
  <si>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</si>
  <si>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</si>
  <si>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</si>
  <si>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</si>
  <si>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</si>
  <si>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</si>
  <si>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</si>
  <si>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</si>
  <si>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</si>
  <si>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</si>
  <si>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</si>
  <si>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</si>
  <si>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</si>
  <si>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</si>
  <si>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</si>
  <si>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</si>
  <si>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</si>
  <si>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</si>
  <si>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</si>
  <si>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</si>
  <si>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</si>
  <si>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</si>
  <si>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</si>
  <si>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</si>
  <si>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</si>
  <si>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</si>
  <si>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</si>
  <si>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</si>
  <si>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</si>
  <si>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</si>
  <si>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</si>
  <si>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</si>
  <si>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</si>
  <si>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</si>
  <si>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</si>
  <si>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</si>
  <si>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</si>
  <si>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</si>
  <si>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</si>
  <si>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</si>
  <si>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</si>
  <si>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</si>
  <si>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</si>
  <si>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</si>
  <si>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</si>
  <si>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</si>
  <si>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</si>
  <si>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</si>
  <si>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</si>
  <si>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</si>
  <si>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</si>
  <si>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</si>
  <si>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</si>
  <si>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</si>
  <si>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</si>
  <si>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</si>
  <si>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</si>
  <si>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</si>
  <si>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</si>
  <si>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</si>
  <si>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</si>
  <si>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</si>
  <si>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</si>
  <si>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</si>
  <si>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</si>
  <si>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</si>
  <si>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</si>
  <si>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</si>
  <si>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</si>
  <si>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</si>
  <si>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</si>
  <si>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</si>
  <si>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</si>
  <si>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</si>
  <si>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</si>
  <si>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</si>
  <si>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</si>
  <si>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</si>
  <si>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</si>
  <si>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</si>
  <si>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</si>
  <si>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</si>
  <si>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</si>
  <si>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</si>
  <si>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</si>
  <si>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</si>
  <si>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</si>
  <si>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</si>
  <si>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</si>
  <si>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</si>
  <si>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</si>
  <si>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</si>
  <si>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</si>
  <si>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</si>
  <si>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</si>
  <si>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</si>
  <si>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</si>
  <si>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</si>
  <si>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</si>
  <si>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</si>
  <si>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</si>
  <si>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</si>
  <si>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</si>
  <si>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</si>
  <si>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</si>
  <si>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</si>
  <si>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</si>
  <si>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</si>
  <si>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</si>
  <si>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</si>
  <si>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</si>
  <si>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</si>
  <si>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</si>
  <si>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</si>
  <si>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</si>
  <si>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</si>
  <si>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</si>
  <si>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</si>
  <si>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</si>
  <si>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</si>
  <si>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</si>
  <si>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</si>
  <si>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</si>
  <si>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</si>
  <si>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</si>
  <si>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</si>
  <si>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</si>
  <si>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</si>
  <si>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</si>
  <si>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</si>
  <si>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</si>
  <si>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</si>
  <si>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</si>
  <si>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</si>
  <si>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</si>
  <si>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</si>
  <si>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</si>
  <si>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</si>
  <si>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</si>
  <si>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</si>
  <si>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</si>
  <si>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</si>
  <si>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</si>
  <si>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</si>
  <si>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</si>
  <si>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</si>
  <si>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</si>
  <si>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</si>
  <si>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</si>
  <si>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</si>
  <si>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</si>
  <si>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</si>
  <si>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</si>
  <si>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</si>
  <si>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</si>
  <si>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</si>
  <si>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</si>
  <si>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</si>
  <si>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</si>
  <si>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</si>
  <si>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</si>
  <si>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</si>
  <si>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</si>
  <si>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</si>
  <si>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</si>
  <si>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</si>
  <si>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</si>
  <si>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</si>
  <si>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</si>
  <si>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</si>
  <si>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</si>
  <si>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</si>
  <si>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</si>
  <si>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</si>
  <si>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</si>
  <si>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</si>
  <si>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</si>
  <si>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</si>
  <si>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</si>
  <si>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</si>
  <si>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</si>
  <si>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</si>
  <si>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</si>
  <si>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</si>
  <si>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</si>
  <si>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</si>
  <si>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</si>
  <si>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</si>
  <si>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</si>
  <si>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</si>
  <si>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</si>
  <si>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</si>
  <si>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</si>
  <si>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</si>
  <si>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</si>
  <si>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</si>
  <si>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</si>
  <si>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</si>
  <si>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</si>
  <si>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</si>
  <si>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</si>
  <si>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</si>
  <si>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</si>
  <si>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</si>
  <si>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</si>
  <si>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</si>
  <si>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</si>
  <si>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</si>
  <si>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</si>
  <si>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</si>
  <si>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</si>
  <si>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</si>
  <si>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</si>
  <si>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</si>
  <si>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</si>
  <si>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</si>
  <si>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</si>
  <si>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</si>
  <si>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</si>
  <si>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</si>
  <si>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</si>
  <si>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</si>
  <si>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</si>
  <si>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</si>
  <si>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</si>
  <si>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</si>
  <si>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</si>
  <si>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</si>
  <si>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</si>
  <si>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</si>
  <si>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</si>
  <si>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</si>
  <si>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</si>
  <si>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</si>
  <si>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</si>
  <si>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</si>
  <si>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</si>
  <si>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</si>
  <si>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</si>
  <si>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</si>
  <si>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</si>
  <si>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</si>
  <si>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</si>
  <si>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</si>
  <si>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</si>
  <si>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</si>
  <si>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</si>
  <si>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</si>
  <si>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</si>
  <si>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</si>
  <si>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</si>
  <si>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</si>
  <si>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</si>
  <si>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</si>
  <si>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</si>
  <si>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</si>
  <si>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</si>
  <si>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</si>
  <si>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</si>
  <si>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</si>
  <si>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</si>
  <si>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</si>
  <si>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</si>
  <si>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</si>
  <si>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</si>
  <si>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</si>
  <si>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</si>
  <si>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</si>
  <si>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</si>
  <si>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</si>
  <si>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</si>
  <si>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</si>
  <si>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</si>
  <si>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</si>
  <si>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</si>
  <si>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</si>
  <si>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</si>
  <si>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</si>
  <si>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</si>
  <si>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</si>
  <si>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</si>
  <si>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</si>
  <si>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</si>
  <si>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</si>
  <si>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</si>
  <si>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</si>
  <si>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</si>
  <si>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</si>
  <si>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</si>
  <si>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</si>
  <si>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</si>
  <si>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</si>
  <si>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</si>
  <si>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</si>
  <si>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</si>
  <si>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</si>
  <si>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</si>
  <si>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</si>
  <si>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</si>
  <si>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</si>
  <si>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</si>
  <si>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</si>
  <si>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</si>
  <si>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</si>
  <si>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</si>
  <si>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</si>
  <si>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</si>
  <si>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</si>
  <si>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</si>
  <si>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</si>
  <si>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</si>
  <si>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</si>
  <si>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</si>
  <si>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</si>
  <si>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</si>
  <si>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</si>
  <si>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</si>
  <si>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</si>
  <si>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</si>
  <si>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</si>
  <si>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</si>
  <si>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</si>
  <si>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</si>
  <si>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</si>
  <si>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</si>
  <si>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</si>
  <si>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</si>
  <si>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</si>
  <si>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</si>
  <si>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</si>
  <si>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</si>
  <si>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</si>
  <si>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</si>
  <si>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</si>
  <si>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</si>
  <si>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</si>
  <si>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</si>
  <si>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</si>
  <si>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</si>
  <si>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</si>
  <si>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</si>
  <si>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</si>
  <si>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</si>
  <si>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</si>
  <si>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</si>
  <si>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</si>
  <si>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</si>
  <si>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</si>
  <si>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</si>
  <si>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</si>
  <si>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</si>
  <si>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</si>
  <si>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</si>
  <si>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</si>
  <si>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</si>
  <si>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</si>
  <si>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</si>
  <si>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</si>
  <si>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</si>
  <si>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</si>
  <si>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</si>
  <si>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</si>
  <si>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</si>
  <si>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</si>
  <si>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</si>
  <si>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</si>
  <si>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</si>
  <si>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</si>
  <si>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</si>
  <si>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</si>
  <si>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</si>
  <si>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</si>
  <si>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</si>
  <si>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</si>
  <si>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</si>
  <si>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</si>
  <si>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</si>
  <si>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</si>
  <si>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</si>
  <si>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</si>
  <si>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</si>
  <si>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</si>
  <si>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</si>
  <si>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</si>
  <si>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</si>
  <si>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</si>
  <si>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</si>
  <si>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</si>
  <si>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</si>
  <si>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</si>
  <si>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</si>
  <si>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</si>
  <si>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</si>
  <si>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</si>
  <si>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</si>
  <si>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</si>
  <si>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</si>
  <si>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</si>
  <si>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</si>
  <si>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</si>
  <si>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</si>
  <si>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</si>
  <si>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</si>
  <si>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</si>
  <si>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</si>
  <si>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</si>
  <si>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</si>
  <si>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</si>
  <si>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</si>
  <si>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</si>
  <si>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</si>
  <si>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</si>
  <si>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</si>
  <si>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</si>
  <si>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</si>
  <si>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</si>
  <si>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</si>
  <si>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</si>
  <si>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</si>
  <si>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</si>
  <si>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</si>
  <si>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</si>
  <si>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</si>
  <si>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</si>
  <si>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</si>
  <si>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</si>
  <si>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</si>
  <si>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</si>
  <si>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</si>
  <si>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</si>
  <si>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</si>
  <si>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</si>
  <si>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</si>
  <si>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</si>
  <si>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</si>
  <si>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</si>
  <si>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</si>
  <si>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</si>
  <si>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</si>
  <si>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</si>
  <si>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</si>
  <si>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</si>
  <si>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</si>
  <si>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</si>
  <si>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</si>
  <si>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</si>
  <si>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</si>
  <si>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</si>
  <si>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</si>
  <si>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</si>
  <si>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</si>
  <si>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</si>
  <si>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</si>
  <si>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</si>
  <si>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</si>
  <si>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</si>
  <si>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</si>
  <si>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</si>
  <si>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</si>
  <si>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</si>
  <si>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</si>
  <si>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</si>
  <si>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</si>
  <si>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</si>
  <si>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</si>
  <si>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</si>
  <si>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</si>
  <si>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</si>
  <si>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</si>
  <si>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</si>
  <si>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</si>
  <si>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</si>
  <si>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</si>
  <si>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</si>
  <si>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</si>
  <si>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</si>
  <si>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</si>
  <si>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</si>
  <si>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</si>
  <si>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</si>
  <si>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</si>
  <si>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</si>
  <si>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</si>
  <si>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</si>
  <si>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</si>
  <si>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</si>
  <si>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</si>
  <si>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</si>
  <si>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</si>
  <si>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</si>
  <si>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</si>
  <si>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</si>
  <si>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</si>
  <si>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</si>
  <si>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</si>
  <si>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</si>
  <si>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</si>
  <si>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</si>
  <si>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</si>
  <si>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</si>
  <si>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</si>
  <si>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</si>
  <si>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</si>
  <si>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</si>
  <si>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</si>
  <si>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</si>
  <si>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</si>
  <si>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</si>
  <si>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</si>
  <si>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</si>
  <si>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</si>
  <si>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</si>
  <si>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</si>
  <si>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</si>
  <si>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</si>
  <si>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</si>
  <si>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</si>
  <si>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</si>
  <si>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</si>
  <si>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</si>
  <si>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</si>
  <si>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</si>
  <si>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</si>
  <si>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</si>
  <si>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</si>
  <si>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</si>
  <si>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</si>
  <si>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</si>
  <si>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</si>
  <si>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</si>
  <si>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</si>
  <si>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</si>
  <si>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</si>
  <si>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</si>
  <si>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</si>
  <si>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</si>
  <si>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</si>
  <si>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</si>
  <si>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</si>
  <si>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</si>
  <si>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</si>
  <si>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</si>
  <si>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</si>
  <si>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</si>
  <si>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</si>
  <si>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</si>
  <si>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</si>
  <si>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</si>
  <si>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</si>
  <si>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</si>
  <si>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</si>
  <si>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</si>
  <si>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</si>
  <si>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</si>
  <si>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</si>
  <si>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</si>
  <si>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</si>
  <si>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</si>
  <si>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</si>
  <si>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</si>
  <si>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</si>
  <si>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</si>
  <si>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</si>
  <si>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</si>
  <si>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</si>
  <si>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</si>
  <si>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</si>
  <si>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</si>
  <si>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</si>
  <si>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</si>
  <si>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</si>
  <si>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</si>
  <si>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</si>
  <si>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</si>
  <si>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</si>
  <si>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</si>
  <si>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</si>
  <si>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</si>
  <si>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</si>
  <si>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</si>
  <si>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</si>
  <si>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</si>
  <si>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</si>
  <si>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</si>
  <si>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</si>
  <si>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</si>
  <si>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</si>
  <si>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</si>
  <si>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</si>
  <si>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</si>
  <si>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</si>
  <si>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</si>
  <si>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</si>
  <si>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</si>
  <si>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</si>
  <si>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</si>
  <si>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</si>
  <si>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</si>
  <si>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</si>
  <si>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</si>
  <si>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</si>
  <si>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</si>
  <si>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</si>
  <si>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</si>
  <si>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</si>
  <si>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</si>
  <si>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</si>
  <si>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</si>
  <si>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</si>
  <si>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</si>
  <si>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</si>
  <si>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</si>
  <si>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</si>
  <si>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</si>
  <si>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</si>
  <si>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</si>
  <si>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</si>
  <si>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</si>
  <si>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</si>
  <si>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</si>
  <si>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</si>
  <si>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</si>
  <si>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</si>
  <si>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</si>
  <si>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</si>
  <si>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</si>
  <si>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</si>
  <si>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</si>
  <si>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</si>
  <si>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</si>
  <si>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</si>
  <si>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</si>
  <si>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</si>
  <si>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</si>
  <si>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</si>
  <si>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</si>
  <si>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</si>
  <si>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</si>
  <si>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</si>
  <si>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</si>
  <si>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</si>
  <si>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</si>
  <si>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</si>
  <si>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</si>
  <si>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</si>
  <si>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</si>
  <si>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</si>
  <si>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</si>
  <si>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</si>
  <si>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</si>
  <si>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</si>
  <si>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</si>
  <si>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</si>
  <si>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</si>
  <si>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</si>
  <si>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</si>
  <si>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</si>
  <si>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</si>
  <si>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</si>
  <si>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</si>
  <si>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</si>
  <si>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</si>
  <si>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</si>
  <si>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</si>
  <si>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</si>
  <si>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</si>
  <si>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</si>
  <si>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</si>
  <si>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</si>
  <si>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</si>
  <si>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</si>
  <si>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</si>
  <si>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</si>
  <si>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</si>
  <si>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</si>
  <si>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</si>
  <si>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</si>
  <si>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</si>
  <si>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</si>
  <si>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</si>
  <si>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</si>
  <si>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</si>
  <si>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</si>
  <si>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</si>
  <si>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</si>
  <si>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</si>
  <si>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</si>
  <si>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</si>
  <si>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</si>
  <si>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</si>
  <si>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</si>
  <si>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</si>
  <si>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</si>
  <si>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</si>
  <si>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</si>
  <si>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</si>
  <si>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</si>
  <si>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</si>
  <si>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</si>
  <si>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</si>
  <si>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</si>
  <si>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</si>
  <si>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</si>
  <si>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</si>
  <si>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</si>
  <si>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</si>
  <si>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</si>
  <si>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</si>
  <si>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</si>
  <si>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</si>
  <si>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</si>
  <si>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</si>
  <si>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</si>
  <si>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</si>
  <si>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</si>
  <si>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</si>
  <si>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</si>
  <si>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</si>
  <si>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</si>
  <si>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</si>
  <si>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</si>
  <si>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</si>
  <si>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</si>
  <si>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</si>
  <si>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</si>
  <si>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</si>
  <si>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</si>
  <si>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</si>
  <si>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</si>
  <si>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</si>
  <si>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</si>
  <si>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</si>
  <si>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</si>
  <si>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</si>
  <si>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</si>
  <si>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</si>
  <si>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</si>
  <si>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</si>
  <si>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</si>
  <si>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</si>
  <si>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</si>
  <si>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</si>
  <si>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</si>
  <si>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</si>
  <si>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</si>
  <si>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</si>
  <si>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</si>
  <si>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</si>
  <si>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</si>
  <si>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</si>
  <si>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</si>
  <si>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</si>
  <si>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</si>
  <si>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</si>
  <si>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</si>
  <si>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</si>
  <si>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</si>
  <si>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</si>
  <si>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</si>
  <si>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</si>
  <si>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</si>
  <si>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</si>
  <si>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</si>
  <si>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</si>
  <si>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</si>
  <si>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</si>
  <si>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</si>
  <si>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</si>
  <si>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</si>
  <si>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</si>
  <si>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</si>
  <si>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</si>
  <si>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</si>
  <si>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</si>
  <si>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</si>
  <si>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</si>
  <si>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</si>
  <si>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</si>
  <si>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</si>
  <si>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</si>
  <si>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</si>
  <si>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</si>
  <si>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</si>
  <si>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</si>
  <si>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</si>
  <si>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</si>
  <si>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</si>
  <si>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</si>
  <si>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</si>
  <si>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</si>
  <si>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</si>
  <si>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</si>
  <si>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</si>
  <si>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</si>
  <si>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</si>
  <si>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</si>
  <si>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</si>
  <si>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</si>
  <si>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</si>
  <si>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</si>
  <si>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</si>
  <si>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</si>
  <si>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</si>
  <si>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</si>
  <si>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</si>
  <si>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</si>
  <si>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</si>
  <si>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</si>
  <si>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</si>
  <si>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</si>
  <si>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</si>
  <si>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</si>
  <si>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</si>
  <si>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</si>
  <si>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</si>
  <si>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</si>
  <si>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</si>
  <si>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</si>
  <si>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</si>
  <si>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</si>
  <si>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</si>
  <si>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</si>
  <si>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</si>
  <si>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</si>
  <si>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</si>
  <si>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</si>
  <si>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</si>
  <si>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</si>
  <si>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</si>
  <si>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</si>
  <si>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</si>
  <si>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</si>
  <si>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</si>
  <si>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</si>
  <si>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</si>
  <si>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</si>
  <si>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</si>
  <si>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</si>
  <si>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</si>
  <si>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</si>
  <si>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</si>
  <si>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</si>
  <si>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</si>
  <si>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</si>
  <si>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</si>
  <si>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</si>
  <si>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</si>
  <si>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</si>
  <si>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</si>
  <si>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</si>
  <si>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</si>
  <si>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</si>
  <si>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</si>
  <si>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</si>
  <si>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</si>
  <si>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</si>
  <si>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</si>
  <si>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</si>
  <si>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</si>
  <si>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</si>
  <si>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</si>
  <si>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</si>
  <si>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</si>
  <si>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</si>
  <si>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</si>
  <si>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</si>
  <si>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</si>
  <si>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</si>
  <si>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</si>
  <si>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</si>
  <si>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</si>
  <si>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</si>
  <si>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</si>
  <si>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</si>
  <si>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</si>
  <si>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</si>
  <si>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</si>
  <si>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</si>
  <si>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</si>
  <si>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</si>
  <si>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</si>
  <si>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</si>
  <si>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</si>
  <si>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</si>
  <si>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</si>
  <si>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</si>
  <si>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</si>
  <si>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</si>
  <si>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</si>
  <si>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</si>
  <si>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</si>
  <si>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</si>
  <si>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</si>
  <si>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</si>
  <si>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</si>
  <si>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</si>
  <si>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</si>
  <si>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</si>
  <si>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</si>
  <si>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</si>
  <si>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</si>
  <si>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</si>
  <si>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</si>
  <si>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</si>
  <si>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</si>
  <si>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</si>
  <si>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</si>
  <si>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</si>
  <si>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</si>
  <si>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</si>
  <si>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</si>
  <si>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</si>
  <si>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</si>
  <si>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</si>
  <si>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</si>
  <si>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</si>
  <si>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</si>
  <si>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</si>
  <si>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</si>
  <si>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</si>
  <si>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</si>
  <si>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</si>
  <si>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</si>
  <si>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</si>
  <si>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</si>
  <si>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</si>
  <si>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</si>
  <si>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</si>
  <si>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</si>
  <si>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</si>
  <si>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</si>
  <si>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</si>
  <si>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</si>
  <si>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</si>
  <si>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</si>
  <si>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</si>
  <si>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</si>
  <si>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</si>
  <si>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</si>
  <si>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</si>
  <si>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</si>
  <si>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</si>
  <si>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</si>
  <si>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</si>
  <si>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</si>
  <si>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</si>
  <si>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</si>
  <si>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</si>
  <si>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</si>
  <si>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</si>
  <si>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</si>
  <si>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</si>
  <si>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</si>
  <si>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</si>
  <si>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</si>
  <si>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</si>
  <si>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</si>
  <si>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</si>
  <si>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</si>
  <si>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</si>
  <si>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</si>
  <si>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</si>
  <si>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</si>
  <si>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</si>
  <si>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</si>
  <si>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</si>
  <si>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</si>
  <si>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</si>
  <si>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</si>
  <si>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</si>
  <si>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</si>
  <si>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</si>
  <si>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</si>
  <si>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</si>
  <si>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</si>
  <si>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</si>
  <si>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</si>
  <si>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</si>
  <si>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</si>
  <si>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</si>
  <si>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</si>
  <si>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</si>
  <si>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</si>
  <si>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</si>
  <si>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</si>
  <si>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</si>
  <si>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</si>
  <si>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</si>
  <si>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</si>
  <si>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</si>
  <si>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</si>
  <si>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</si>
  <si>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</si>
  <si>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</si>
  <si>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</si>
  <si>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</si>
  <si>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</si>
  <si>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</si>
  <si>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</si>
  <si>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</si>
  <si>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</si>
  <si>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</si>
  <si>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</si>
  <si>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</si>
  <si>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</si>
  <si>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</si>
  <si>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</si>
  <si>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</si>
  <si>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</si>
  <si>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</si>
  <si>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</si>
  <si>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</si>
  <si>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</si>
  <si>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</si>
  <si>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</si>
  <si>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</si>
  <si>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</si>
  <si>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</si>
  <si>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</si>
  <si>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</si>
  <si>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</si>
  <si>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</si>
  <si>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</si>
  <si>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</si>
  <si>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</si>
  <si>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</si>
  <si>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</si>
  <si>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</si>
  <si>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</si>
  <si>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</si>
  <si>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</si>
  <si>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</si>
  <si>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</si>
  <si>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</si>
  <si>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</si>
  <si>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</si>
  <si>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</si>
  <si>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</si>
  <si>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</si>
  <si>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</si>
  <si>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</si>
  <si>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</si>
  <si>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</si>
  <si>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</si>
  <si>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</si>
  <si>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</si>
  <si>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</si>
  <si>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</si>
  <si>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</si>
  <si>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</si>
  <si>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</si>
  <si>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</si>
  <si>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</si>
  <si>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</si>
  <si>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</si>
  <si>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</si>
  <si>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</si>
  <si>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</si>
  <si>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</si>
  <si>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</si>
  <si>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</si>
  <si>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</si>
  <si>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</si>
  <si>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</si>
  <si>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</si>
  <si>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</si>
  <si>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</si>
  <si>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</si>
  <si>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</si>
  <si>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</si>
  <si>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</si>
  <si>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</si>
  <si>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</si>
  <si>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</si>
  <si>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</si>
  <si>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</si>
  <si>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</si>
  <si>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</si>
  <si>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</si>
  <si>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</si>
  <si>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</si>
  <si>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</si>
  <si>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</si>
  <si>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</si>
  <si>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</si>
  <si>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</si>
  <si>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</si>
  <si>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</si>
  <si>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</si>
  <si>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</si>
  <si>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</si>
  <si>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</si>
  <si>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</si>
  <si>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</si>
  <si>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</si>
  <si>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</si>
  <si>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</si>
  <si>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</si>
  <si>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</si>
  <si>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</si>
  <si>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</si>
  <si>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</si>
  <si>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</si>
  <si>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</si>
  <si>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</si>
  <si>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</si>
  <si>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</si>
  <si>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</si>
  <si>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</si>
  <si>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</si>
  <si>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</si>
  <si>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</si>
  <si>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</si>
  <si>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</si>
  <si>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</si>
  <si>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</si>
  <si>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</si>
  <si>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</si>
  <si>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</si>
  <si>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</si>
  <si>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</si>
  <si>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</si>
  <si>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</si>
  <si>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</si>
  <si>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</si>
  <si>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</si>
  <si>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</si>
  <si>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</si>
  <si>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</si>
  <si>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</si>
  <si>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</si>
  <si>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</si>
  <si>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</si>
  <si>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</si>
  <si>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</si>
  <si>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</si>
  <si>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</si>
  <si>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</si>
  <si>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</si>
  <si>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</si>
  <si>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</si>
  <si>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</si>
  <si>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</si>
  <si>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</si>
  <si>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</si>
  <si>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</si>
  <si>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</si>
  <si>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</si>
  <si>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</si>
  <si>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</si>
  <si>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</si>
  <si>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</si>
  <si>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</si>
  <si>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</si>
  <si>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</si>
  <si>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</si>
  <si>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</si>
  <si>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</si>
  <si>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</si>
  <si>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</si>
  <si>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</si>
  <si>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</si>
  <si>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</si>
  <si>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</si>
  <si>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</si>
  <si>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</si>
  <si>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</si>
  <si>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</si>
  <si>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</si>
  <si>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</si>
  <si>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</si>
  <si>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</si>
  <si>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</si>
  <si>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</si>
  <si>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</si>
  <si>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</si>
  <si>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</si>
  <si>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</si>
  <si>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</si>
  <si>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</si>
  <si>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</si>
  <si>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</si>
  <si>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</si>
  <si>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</si>
  <si>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</si>
  <si>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</si>
  <si>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</si>
  <si>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</si>
  <si>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</si>
  <si>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</si>
  <si>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</si>
  <si>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</si>
  <si>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</si>
  <si>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</si>
  <si>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</si>
  <si>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</si>
  <si>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</si>
  <si>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</si>
  <si>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</si>
  <si>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</si>
  <si>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</si>
  <si>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</si>
  <si>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</si>
  <si>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</si>
  <si>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</si>
  <si>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</si>
  <si>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</si>
  <si>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</si>
  <si>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</si>
  <si>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</si>
  <si>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</si>
  <si>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</si>
  <si>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</si>
  <si>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</si>
  <si>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</si>
  <si>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</si>
  <si>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</si>
  <si>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</si>
  <si>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</si>
  <si>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</si>
  <si>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</si>
  <si>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</si>
  <si>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</si>
  <si>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</si>
  <si>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</si>
  <si>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</si>
  <si>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</si>
  <si>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</si>
  <si>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</si>
  <si>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</si>
  <si>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</si>
  <si>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</si>
  <si>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</si>
  <si>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</si>
  <si>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</si>
  <si>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</si>
  <si>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</si>
  <si>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</si>
  <si>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</si>
  <si>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</si>
  <si>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</si>
  <si>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</si>
  <si>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</si>
  <si>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</si>
  <si>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</si>
  <si>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</si>
  <si>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</si>
  <si>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</si>
  <si>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</si>
  <si>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</si>
  <si>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</si>
  <si>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</si>
  <si>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</si>
  <si>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</si>
  <si>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</si>
  <si>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</si>
  <si>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</si>
  <si>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</si>
  <si>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</si>
  <si>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</si>
  <si>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</si>
  <si>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</si>
  <si>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</si>
  <si>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</si>
  <si>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</si>
  <si>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</si>
  <si>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</si>
  <si>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</si>
  <si>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</si>
  <si>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</si>
  <si>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</si>
  <si>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</si>
  <si>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</si>
  <si>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</si>
  <si>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</si>
  <si>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</si>
  <si>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</si>
  <si>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</si>
  <si>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</si>
  <si>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</si>
  <si>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</si>
  <si>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</si>
  <si>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</si>
  <si>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</si>
  <si>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</si>
  <si>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</si>
  <si>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</si>
  <si>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</si>
  <si>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</si>
  <si>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</si>
  <si>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</si>
  <si>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</si>
  <si>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</si>
  <si>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</si>
  <si>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</si>
  <si>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</si>
  <si>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</si>
  <si>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</si>
  <si>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</si>
  <si>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</si>
  <si>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</si>
  <si>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</si>
  <si>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</si>
  <si>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</si>
  <si>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</si>
  <si>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</si>
  <si>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</si>
  <si>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</si>
  <si>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</si>
  <si>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</si>
  <si>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</si>
  <si>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</si>
  <si>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</si>
  <si>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</si>
  <si>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</si>
  <si>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</si>
  <si>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</si>
  <si>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</si>
  <si>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</si>
  <si>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</si>
  <si>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</si>
  <si>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</si>
  <si>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</si>
  <si>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</si>
  <si>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</si>
  <si>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</si>
  <si>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</si>
  <si>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</si>
  <si>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</si>
  <si>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</si>
  <si>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</si>
  <si>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</si>
  <si>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</si>
  <si>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</si>
  <si>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</si>
  <si>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</si>
  <si>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</si>
  <si>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</si>
  <si>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</si>
  <si>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</si>
  <si>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</si>
  <si>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</si>
  <si>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</si>
  <si>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</si>
  <si>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</si>
  <si>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</si>
  <si>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</si>
  <si>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</si>
  <si>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</si>
  <si>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</si>
  <si>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</si>
  <si>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</si>
  <si>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</si>
  <si>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</si>
  <si>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</si>
  <si>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</si>
  <si>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</si>
  <si>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</si>
  <si>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</si>
  <si>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</si>
  <si>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</si>
  <si>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</si>
  <si>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</si>
  <si>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</si>
  <si>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</si>
  <si>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</si>
  <si>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</si>
  <si>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</si>
  <si>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</si>
  <si>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</si>
  <si>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</si>
  <si>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</si>
  <si>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</si>
  <si>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</si>
  <si>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</si>
  <si>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</si>
  <si>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</si>
  <si>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</si>
  <si>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</si>
  <si>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</si>
  <si>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</si>
  <si>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</si>
  <si>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</si>
  <si>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</si>
  <si>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</si>
  <si>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</si>
  <si>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</si>
  <si>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</si>
  <si>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</si>
  <si>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</si>
  <si>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</si>
  <si>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</si>
  <si>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</si>
  <si>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</si>
  <si>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</si>
  <si>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</si>
  <si>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</si>
  <si>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</si>
  <si>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</si>
  <si>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</si>
  <si>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</si>
  <si>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</si>
  <si>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</si>
  <si>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</si>
  <si>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</si>
  <si>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</si>
  <si>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</si>
  <si>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</si>
  <si>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</si>
  <si>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</si>
  <si>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</si>
  <si>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</si>
  <si>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</si>
  <si>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</si>
  <si>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</si>
  <si>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</si>
  <si>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</si>
  <si>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</si>
  <si>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</si>
  <si>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</si>
  <si>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</si>
  <si>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</si>
  <si>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</si>
  <si>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</si>
  <si>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</si>
  <si>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</si>
  <si>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</si>
  <si>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</si>
  <si>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</si>
  <si>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</si>
  <si>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</si>
  <si>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</si>
  <si>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</si>
  <si>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</si>
  <si>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</si>
  <si>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</si>
  <si>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</si>
  <si>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</si>
  <si>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</si>
  <si>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</si>
  <si>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</si>
  <si>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</si>
  <si>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</si>
  <si>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</si>
  <si>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</si>
  <si>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</si>
  <si>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</si>
  <si>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</si>
  <si>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</si>
  <si>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</si>
  <si>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</si>
  <si>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</si>
  <si>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</si>
  <si>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</si>
  <si>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</si>
  <si>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</si>
  <si>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</si>
  <si>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</si>
  <si>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</si>
  <si>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</si>
  <si>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</si>
  <si>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</si>
  <si>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</si>
  <si>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</si>
  <si>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</si>
  <si>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</si>
  <si>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</si>
  <si>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</si>
  <si>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</si>
  <si>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</si>
  <si>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</si>
  <si>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</si>
  <si>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</si>
  <si>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</si>
  <si>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</si>
  <si>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</si>
  <si>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</si>
  <si>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</si>
  <si>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</si>
  <si>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</si>
  <si>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</si>
  <si>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</si>
  <si>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</si>
  <si>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</si>
  <si>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</si>
  <si>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</si>
  <si>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</si>
  <si>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</si>
  <si>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</si>
  <si>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</si>
  <si>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</si>
  <si>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</si>
  <si>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</si>
  <si>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</si>
  <si>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</si>
  <si>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</si>
  <si>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</si>
  <si>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</si>
  <si>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</si>
  <si>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</si>
  <si>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</si>
  <si>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</si>
  <si>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</si>
  <si>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</si>
  <si>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</si>
  <si>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</si>
  <si>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</si>
  <si>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</si>
  <si>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</si>
  <si>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</si>
  <si>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</si>
  <si>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</si>
  <si>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</si>
  <si>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</si>
  <si>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</si>
  <si>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</si>
  <si>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</si>
  <si>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</si>
  <si>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</si>
  <si>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</si>
  <si>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</si>
  <si>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</si>
  <si>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</si>
  <si>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</si>
  <si>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</si>
  <si>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</si>
  <si>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</si>
  <si>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</si>
  <si>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</si>
  <si>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</si>
  <si>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</si>
  <si>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</si>
  <si>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</si>
  <si>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</si>
  <si>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</si>
  <si>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</si>
  <si>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</si>
  <si>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</si>
  <si>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</si>
  <si>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</si>
  <si>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</si>
  <si>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</si>
  <si>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</si>
  <si>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</si>
  <si>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</si>
  <si>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</si>
  <si>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</si>
  <si>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</si>
  <si>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</si>
  <si>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</si>
  <si>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</si>
  <si>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</si>
  <si>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</si>
  <si>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</si>
  <si>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</si>
  <si>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</si>
  <si>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</si>
  <si>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</si>
  <si>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</si>
  <si>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</si>
  <si>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</si>
  <si>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</si>
  <si>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</si>
  <si>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</si>
  <si>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</si>
  <si>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</si>
  <si>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</si>
  <si>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</si>
  <si>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</si>
  <si>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</si>
  <si>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</si>
  <si>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</si>
  <si>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</si>
  <si>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</si>
  <si>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</si>
  <si>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</si>
  <si>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</si>
  <si>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</si>
  <si>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</si>
  <si>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</si>
  <si>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</si>
  <si>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</si>
  <si>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</si>
  <si>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</si>
  <si>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</si>
  <si>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</si>
  <si>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</si>
  <si>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</si>
  <si>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</si>
  <si>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</si>
  <si>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</si>
  <si>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</si>
  <si>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</si>
  <si>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</si>
  <si>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</si>
  <si>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</si>
  <si>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</si>
  <si>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</si>
  <si>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</si>
  <si>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</si>
  <si>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</si>
  <si>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</si>
  <si>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</si>
  <si>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</si>
  <si>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</si>
  <si>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</si>
  <si>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</si>
  <si>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</si>
  <si>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</si>
  <si>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</si>
  <si>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</si>
  <si>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</si>
  <si>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</si>
  <si>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</si>
  <si>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</si>
  <si>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</si>
  <si>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</si>
  <si>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</si>
  <si>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</si>
  <si>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</si>
  <si>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</si>
  <si>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</si>
  <si>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</si>
  <si>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</si>
  <si>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</si>
  <si>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</si>
  <si>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</si>
  <si>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</si>
  <si>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</si>
  <si>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</si>
  <si>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</si>
  <si>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</si>
  <si>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</si>
  <si>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</si>
  <si>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</si>
  <si>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</si>
  <si>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</si>
  <si>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</si>
  <si>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</si>
  <si>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</si>
  <si>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</si>
  <si>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</si>
  <si>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</si>
  <si>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</si>
  <si>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</si>
  <si>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</si>
  <si>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</si>
  <si>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</si>
  <si>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</si>
  <si>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</si>
  <si>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</si>
  <si>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</si>
  <si>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</si>
  <si>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</si>
  <si>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</si>
  <si>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</si>
  <si>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</si>
  <si>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</si>
  <si>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</si>
  <si>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</si>
  <si>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</si>
  <si>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</si>
  <si>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</si>
  <si>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</si>
  <si>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</si>
  <si>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</si>
  <si>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</si>
  <si>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</si>
  <si>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</si>
  <si>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</si>
  <si>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</si>
  <si>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</si>
  <si>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</si>
  <si>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</si>
  <si>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</si>
  <si>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</si>
  <si>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</si>
  <si>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</si>
  <si>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</si>
  <si>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</si>
  <si>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</si>
  <si>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</si>
  <si>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</si>
  <si>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</si>
  <si>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</si>
  <si>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</si>
  <si>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</si>
  <si>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</si>
  <si>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</si>
  <si>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</si>
  <si>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</si>
  <si>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</si>
  <si>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</si>
  <si>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</si>
  <si>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</si>
  <si>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</si>
  <si>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</si>
  <si>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</si>
  <si>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</si>
  <si>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</si>
  <si>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</si>
  <si>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</si>
  <si>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</si>
  <si>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</si>
  <si>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</si>
  <si>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</si>
  <si>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</si>
  <si>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</si>
  <si>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</si>
  <si>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</si>
  <si>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</si>
  <si>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</si>
  <si>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</si>
  <si>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</si>
  <si>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</si>
  <si>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</si>
  <si>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</si>
  <si>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</si>
  <si>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</si>
  <si>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</si>
  <si>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</si>
  <si>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</si>
  <si>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</si>
  <si>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</si>
  <si>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</si>
  <si>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</si>
  <si>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</si>
  <si>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</si>
  <si>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</si>
  <si>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</si>
  <si>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</si>
  <si>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</si>
  <si>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</si>
  <si>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</si>
  <si>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</si>
  <si>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</si>
  <si>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</si>
  <si>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</si>
  <si>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</si>
  <si>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</si>
  <si>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</si>
  <si>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</si>
  <si>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</si>
  <si>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</si>
  <si>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</si>
  <si>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</si>
  <si>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</si>
  <si>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</si>
  <si>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</si>
  <si>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</si>
  <si>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</si>
  <si>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</si>
  <si>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</si>
  <si>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</si>
  <si>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</si>
  <si>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</si>
  <si>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</si>
  <si>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</si>
  <si>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</si>
  <si>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</si>
  <si>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</si>
  <si>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</si>
  <si>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</si>
  <si>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</si>
  <si>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</si>
  <si>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</si>
  <si>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</si>
  <si>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</si>
  <si>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</si>
  <si>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</si>
  <si>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</si>
  <si>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</si>
  <si>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</si>
  <si>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</si>
  <si>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</si>
  <si>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</si>
  <si>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</si>
  <si>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</si>
  <si>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</si>
  <si>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</si>
  <si>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</si>
  <si>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</si>
  <si>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</si>
  <si>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</si>
  <si>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</si>
  <si>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</si>
  <si>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</si>
  <si>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</si>
  <si>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</si>
  <si>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</si>
  <si>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</si>
  <si>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</si>
  <si>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</si>
  <si>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</si>
  <si>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</si>
  <si>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</si>
  <si>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</si>
  <si>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</si>
  <si>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</si>
  <si>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</si>
  <si>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</si>
  <si>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</si>
  <si>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</si>
  <si>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</si>
  <si>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</si>
  <si>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</si>
  <si>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</si>
  <si>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</si>
  <si>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</si>
  <si>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</si>
  <si>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</si>
  <si>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</si>
  <si>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</si>
  <si>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</si>
  <si>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</si>
  <si>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</si>
  <si>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</si>
  <si>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</si>
  <si>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</si>
  <si>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</si>
  <si>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</si>
  <si>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</si>
  <si>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</si>
  <si>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</si>
  <si>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</si>
  <si>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</si>
  <si>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</si>
  <si>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</si>
  <si>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</si>
  <si>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</si>
  <si>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</si>
  <si>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</si>
  <si>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</si>
  <si>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</si>
  <si>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</si>
  <si>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</si>
  <si>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</si>
  <si>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</si>
  <si>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</si>
  <si>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</si>
  <si>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</si>
  <si>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</si>
  <si>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</si>
  <si>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</si>
  <si>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</si>
  <si>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</si>
  <si>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</si>
  <si>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</si>
  <si>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</si>
  <si>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</si>
  <si>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</si>
  <si>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</si>
  <si>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</si>
  <si>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</si>
  <si>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</si>
  <si>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</si>
  <si>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</si>
  <si>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</si>
  <si>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</si>
  <si>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</si>
  <si>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</si>
  <si>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</si>
  <si>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</si>
  <si>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</si>
  <si>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</si>
  <si>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</si>
  <si>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</si>
  <si>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</si>
  <si>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</si>
  <si>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</si>
  <si>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</si>
  <si>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</si>
  <si>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</si>
  <si>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</si>
  <si>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</si>
  <si>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</si>
  <si>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</si>
  <si>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</si>
  <si>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</si>
  <si>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</si>
  <si>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</si>
  <si>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</si>
  <si>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</si>
  <si>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</si>
  <si>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</si>
  <si>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</si>
  <si>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</si>
  <si>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</si>
  <si>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</si>
  <si>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</si>
  <si>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</si>
  <si>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</si>
  <si>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</si>
  <si>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</si>
  <si>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</si>
  <si>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</si>
  <si>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</si>
  <si>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</si>
  <si>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</si>
  <si>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</si>
  <si>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</si>
  <si>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</si>
  <si>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</si>
  <si>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</si>
  <si>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</si>
  <si>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</si>
  <si>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</si>
  <si>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</si>
  <si>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</si>
  <si>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</si>
  <si>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</si>
  <si>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</si>
  <si>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</si>
  <si>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</si>
  <si>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</si>
  <si>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</si>
  <si>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</si>
  <si>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</si>
  <si>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</si>
  <si>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</si>
  <si>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</si>
  <si>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</si>
  <si>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</si>
  <si>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</si>
  <si>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</si>
  <si>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</si>
  <si>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</si>
  <si>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</si>
  <si>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</si>
  <si>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</si>
  <si>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</si>
  <si>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</si>
  <si>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</si>
  <si>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</si>
  <si>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</si>
  <si>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</si>
  <si>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</si>
  <si>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</si>
  <si>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</si>
  <si>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</si>
  <si>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</si>
  <si>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</si>
  <si>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</si>
  <si>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</si>
  <si>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</si>
  <si>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</si>
  <si>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</si>
  <si>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</si>
  <si>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</si>
  <si>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</si>
  <si>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</si>
  <si>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</si>
  <si>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</si>
  <si>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</si>
  <si>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</si>
  <si>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</si>
  <si>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</si>
  <si>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</si>
  <si>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</si>
  <si>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</si>
  <si>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</si>
  <si>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</si>
  <si>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</si>
  <si>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</si>
  <si>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</si>
  <si>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</si>
  <si>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</si>
  <si>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</si>
  <si>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</si>
  <si>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</si>
  <si>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</si>
  <si>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</si>
  <si>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</si>
  <si>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</si>
  <si>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</si>
  <si>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</si>
  <si>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</si>
  <si>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</si>
  <si>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</si>
  <si>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</si>
  <si>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</si>
  <si>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</si>
  <si>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</si>
  <si>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</si>
  <si>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</si>
  <si>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</si>
  <si>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</si>
  <si>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</si>
  <si>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</si>
  <si>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</si>
  <si>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</si>
  <si>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</si>
  <si>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</si>
  <si>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</si>
  <si>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</si>
  <si>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</si>
  <si>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</si>
  <si>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</si>
  <si>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</si>
  <si>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</si>
  <si>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</si>
  <si>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</si>
  <si>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</si>
  <si>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</si>
  <si>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</si>
  <si>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</si>
  <si>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</si>
  <si>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</si>
  <si>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</si>
  <si>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</si>
  <si>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</si>
  <si>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</si>
  <si>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</si>
  <si>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</si>
  <si>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</si>
  <si>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</si>
  <si>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</si>
  <si>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</si>
  <si>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</si>
  <si>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</si>
  <si>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</si>
  <si>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</si>
  <si>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</si>
  <si>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</si>
  <si>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</si>
  <si>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</si>
  <si>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</si>
  <si>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</si>
  <si>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</si>
  <si>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</si>
  <si>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</si>
  <si>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</si>
  <si>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</si>
  <si>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</si>
  <si>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</si>
  <si>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</si>
  <si>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</si>
  <si>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</si>
  <si>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</si>
  <si>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</si>
  <si>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</si>
  <si>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</si>
  <si>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</si>
  <si>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</si>
  <si>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</si>
  <si>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</si>
  <si>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</si>
  <si>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</si>
  <si>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</si>
  <si>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</si>
  <si>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</si>
  <si>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</si>
  <si>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</si>
  <si>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</si>
  <si>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</si>
  <si>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</si>
  <si>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</si>
  <si>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</si>
  <si>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</si>
  <si>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</si>
  <si>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</si>
  <si>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</si>
  <si>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</si>
  <si>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</si>
  <si>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</si>
  <si>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</si>
  <si>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</si>
  <si>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</si>
  <si>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</si>
  <si>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</si>
  <si>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</si>
  <si>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</si>
  <si>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</si>
  <si>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</si>
  <si>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</si>
  <si>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</si>
  <si>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</si>
  <si>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</si>
  <si>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</si>
  <si>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</si>
  <si>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</si>
  <si>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</si>
  <si>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</si>
  <si>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</si>
  <si>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</si>
  <si>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</si>
  <si>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</si>
  <si>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</si>
  <si>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</si>
  <si>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</si>
  <si>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</si>
  <si>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</si>
  <si>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</si>
  <si>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</si>
  <si>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</si>
  <si>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</si>
  <si>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</si>
  <si>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</si>
  <si>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</si>
  <si>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</si>
  <si>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</si>
  <si>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</si>
  <si>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</si>
  <si>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</si>
  <si>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</si>
  <si>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</si>
  <si>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</si>
  <si>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</si>
  <si>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</si>
  <si>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</si>
  <si>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</si>
  <si>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</si>
  <si>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</si>
  <si>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</si>
  <si>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</si>
  <si>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</si>
  <si>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</si>
  <si>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</si>
  <si>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</si>
  <si>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</si>
  <si>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</si>
  <si>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</si>
  <si>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</si>
  <si>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</si>
  <si>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</si>
  <si>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</si>
  <si>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</si>
  <si>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</si>
  <si>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</si>
  <si>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</si>
  <si>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</si>
  <si>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</si>
  <si>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</si>
  <si>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</si>
  <si>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</si>
  <si>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</si>
  <si>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</si>
  <si>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</si>
  <si>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</si>
  <si>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</si>
  <si>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</si>
  <si>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</si>
  <si>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</si>
  <si>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</si>
  <si>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</si>
  <si>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</si>
  <si>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</si>
  <si>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</si>
  <si>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</si>
  <si>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</si>
  <si>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</si>
  <si>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</si>
  <si>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</si>
  <si>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</si>
  <si>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</si>
  <si>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</si>
  <si>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</si>
  <si>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</si>
  <si>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</si>
  <si>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</si>
  <si>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</si>
  <si>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</si>
  <si>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</si>
  <si>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</si>
  <si>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</si>
  <si>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</si>
  <si>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</si>
  <si>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</si>
  <si>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</si>
  <si>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</si>
  <si>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</si>
  <si>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</si>
  <si>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</si>
  <si>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</si>
  <si>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</si>
  <si>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</si>
  <si>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</si>
  <si>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</si>
  <si>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</si>
  <si>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</si>
  <si>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</si>
  <si>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</si>
  <si>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</si>
  <si>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</si>
  <si>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</si>
  <si>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</si>
  <si>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</si>
  <si>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</si>
  <si>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</si>
  <si>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</si>
  <si>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</si>
  <si>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</si>
  <si>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</si>
  <si>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</si>
  <si>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</si>
  <si>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</si>
  <si>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</si>
  <si>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</si>
  <si>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</si>
  <si>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</si>
  <si>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</si>
  <si>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</si>
  <si>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</si>
  <si>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</si>
  <si>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</si>
  <si>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</si>
  <si>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</si>
  <si>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</si>
  <si>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</si>
  <si>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</si>
  <si>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</si>
  <si>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</si>
  <si>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</si>
  <si>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</si>
  <si>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</si>
  <si>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</si>
  <si>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</si>
  <si>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</si>
  <si>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</si>
  <si>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</si>
  <si>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</si>
  <si>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</si>
  <si>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</si>
  <si>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</si>
  <si>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</si>
  <si>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</si>
  <si>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</si>
  <si>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</si>
  <si>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</si>
  <si>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</si>
  <si>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</si>
  <si>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</si>
  <si>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</si>
  <si>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</si>
  <si>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</si>
  <si>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</si>
  <si>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</si>
  <si>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</si>
  <si>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</si>
  <si>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</si>
  <si>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</si>
  <si>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</si>
  <si>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</si>
  <si>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</si>
  <si>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</si>
  <si>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</si>
  <si>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</si>
  <si>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</si>
  <si>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</si>
  <si>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</si>
  <si>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</si>
  <si>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</si>
  <si>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</si>
  <si>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</si>
  <si>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</si>
  <si>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</si>
  <si>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</si>
  <si>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</si>
  <si>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</si>
  <si>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</si>
  <si>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</si>
  <si>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</si>
  <si>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</si>
  <si>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</si>
  <si>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</si>
  <si>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</si>
  <si>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</si>
  <si>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</si>
  <si>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</si>
  <si>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</si>
  <si>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</si>
  <si>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</si>
  <si>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</si>
  <si>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</si>
  <si>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</si>
  <si>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</si>
  <si>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</si>
  <si>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</si>
  <si>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</si>
  <si>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</si>
  <si>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</si>
  <si>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</si>
  <si>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</si>
  <si>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</si>
  <si>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</si>
  <si>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</si>
  <si>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</si>
  <si>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</si>
  <si>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</si>
  <si>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</si>
  <si>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</si>
  <si>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</si>
  <si>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</si>
  <si>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</si>
  <si>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</si>
  <si>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</si>
  <si>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</si>
  <si>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</si>
  <si>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</si>
  <si>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</si>
  <si>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</si>
  <si>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</si>
  <si>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</si>
  <si>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</si>
  <si>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</si>
  <si>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</si>
  <si>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</si>
  <si>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</si>
  <si>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</si>
  <si>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</si>
  <si>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</si>
  <si>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</si>
  <si>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</si>
  <si>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</si>
  <si>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</si>
  <si>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</si>
  <si>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</si>
  <si>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</si>
  <si>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</si>
  <si>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</si>
  <si>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</si>
  <si>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</si>
  <si>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</si>
  <si>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</si>
  <si>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</si>
  <si>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</si>
  <si>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</si>
  <si>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</si>
  <si>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</si>
  <si>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</si>
  <si>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</si>
  <si>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</si>
  <si>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</si>
  <si>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</si>
  <si>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</si>
  <si>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</si>
  <si>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</si>
  <si>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</si>
  <si>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</si>
  <si>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</si>
  <si>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</si>
  <si>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</si>
  <si>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</si>
  <si>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</si>
  <si>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</si>
  <si>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</si>
  <si>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</si>
  <si>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</si>
  <si>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</si>
  <si>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</si>
  <si>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</si>
  <si>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</si>
  <si>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</si>
  <si>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</si>
  <si>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</si>
  <si>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</si>
  <si>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</si>
  <si>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</si>
  <si>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</si>
  <si>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</si>
  <si>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</si>
  <si>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</si>
  <si>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</si>
  <si>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</si>
  <si>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</si>
  <si>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</si>
  <si>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</si>
  <si>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</si>
  <si>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</si>
  <si>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</si>
  <si>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</si>
  <si>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</si>
  <si>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</si>
  <si>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</si>
  <si>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</si>
  <si>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</si>
  <si>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</si>
  <si>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</si>
  <si>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</si>
  <si>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</si>
  <si>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</si>
  <si>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</si>
  <si>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</si>
  <si>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</si>
  <si>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</si>
  <si>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</si>
  <si>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</si>
  <si>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</si>
  <si>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</si>
  <si>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</si>
  <si>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</si>
  <si>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</si>
  <si>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</si>
  <si>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</si>
  <si>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</si>
  <si>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</si>
  <si>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</si>
  <si>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</si>
  <si>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</si>
  <si>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</si>
  <si>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</si>
  <si>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</si>
  <si>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</si>
  <si>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</si>
  <si>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</si>
  <si>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</si>
  <si>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</si>
  <si>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</si>
  <si>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</si>
  <si>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</si>
  <si>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</si>
  <si>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</si>
  <si>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</si>
  <si>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</si>
  <si>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</si>
  <si>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</si>
  <si>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</si>
  <si>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</si>
  <si>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</si>
  <si>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</si>
  <si>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</si>
  <si>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</si>
  <si>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</si>
  <si>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</si>
  <si>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</si>
  <si>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</si>
  <si>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</si>
  <si>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</si>
  <si>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</si>
  <si>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</si>
  <si>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</si>
  <si>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</si>
  <si>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</si>
  <si>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</si>
  <si>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</si>
  <si>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</si>
  <si>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</si>
  <si>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</si>
  <si>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</si>
  <si>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</si>
  <si>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</si>
  <si>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</si>
  <si>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</si>
  <si>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</si>
  <si>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</si>
  <si>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</si>
  <si>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</si>
  <si>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</si>
  <si>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</si>
  <si>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</si>
  <si>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</si>
  <si>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</si>
  <si>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</si>
  <si>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</si>
  <si>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</si>
  <si>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</si>
  <si>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</si>
  <si>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</si>
  <si>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</si>
  <si>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</si>
  <si>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</si>
  <si>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</si>
  <si>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</si>
  <si>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</si>
  <si>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</si>
  <si>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</si>
  <si>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</si>
  <si>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</si>
  <si>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</si>
  <si>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</si>
  <si>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</si>
  <si>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</si>
  <si>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</si>
  <si>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</si>
  <si>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</si>
  <si>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</si>
  <si>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</si>
  <si>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</si>
  <si>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</si>
  <si>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</si>
  <si>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</si>
  <si>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</si>
  <si>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</si>
  <si>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</si>
  <si>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</si>
  <si>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</si>
  <si>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</si>
  <si>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</si>
  <si>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</si>
  <si>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</si>
  <si>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</si>
  <si>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</si>
  <si>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</si>
  <si>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</si>
  <si>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</si>
  <si>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</si>
  <si>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</si>
  <si>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</si>
  <si>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</si>
  <si>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</si>
  <si>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</si>
  <si>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</si>
  <si>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</si>
  <si>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</si>
  <si>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</si>
  <si>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</si>
  <si>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</si>
  <si>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</si>
  <si>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</si>
  <si>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</si>
  <si>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</si>
  <si>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</si>
  <si>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</si>
  <si>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</si>
  <si>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</si>
  <si>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</si>
  <si>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</si>
  <si>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</si>
  <si>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</si>
  <si>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</si>
  <si>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</si>
  <si>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</si>
  <si>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</si>
  <si>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</si>
  <si>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</si>
  <si>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</si>
  <si>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</si>
  <si>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</si>
  <si>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</si>
  <si>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</si>
  <si>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</si>
  <si>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</si>
  <si>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</si>
  <si>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</si>
  <si>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</si>
  <si>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</si>
  <si>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</si>
  <si>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</si>
  <si>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</si>
  <si>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</si>
  <si>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</si>
  <si>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</si>
  <si>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</si>
  <si>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</si>
  <si>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</si>
  <si>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</si>
  <si>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</si>
  <si>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</si>
  <si>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</si>
  <si>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</si>
  <si>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</si>
  <si>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</si>
  <si>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</si>
  <si>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</si>
  <si>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</si>
  <si>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</si>
  <si>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</si>
  <si>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</si>
  <si>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</si>
  <si>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</si>
  <si>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</si>
  <si>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</si>
  <si>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</si>
  <si>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</si>
  <si>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</si>
  <si>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</si>
  <si>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</si>
  <si>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</si>
  <si>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</si>
  <si>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</si>
  <si>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</si>
  <si>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</si>
  <si>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</si>
  <si>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</si>
  <si>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</si>
  <si>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</si>
  <si>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</si>
  <si>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</si>
  <si>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</si>
  <si>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</si>
  <si>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</si>
  <si>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</si>
  <si>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</si>
  <si>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</si>
  <si>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</si>
  <si>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</si>
  <si>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</si>
  <si>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</si>
  <si>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</si>
  <si>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</si>
  <si>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</si>
  <si>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</si>
  <si>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</si>
  <si>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</si>
  <si>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</si>
  <si>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</si>
  <si>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</si>
  <si>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</si>
  <si>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</si>
  <si>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</si>
  <si>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</si>
  <si>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</si>
  <si>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</si>
  <si>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</si>
  <si>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</si>
  <si>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</si>
  <si>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</si>
  <si>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</si>
  <si>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</si>
  <si>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</si>
  <si>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</si>
  <si>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</si>
  <si>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</si>
  <si>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</si>
  <si>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</si>
  <si>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</si>
  <si>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</si>
  <si>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</si>
  <si>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</si>
  <si>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</si>
  <si>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</si>
  <si>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</si>
  <si>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</si>
  <si>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</si>
  <si>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</si>
  <si>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</si>
  <si>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</si>
  <si>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</si>
  <si>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</si>
  <si>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</si>
  <si>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</si>
  <si>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</si>
  <si>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</si>
  <si>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</si>
  <si>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</si>
  <si>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</si>
  <si>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</si>
  <si>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</si>
  <si>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</si>
  <si>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</si>
  <si>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</si>
  <si>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</si>
  <si>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</si>
  <si>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</si>
  <si>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</si>
  <si>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</si>
  <si>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</si>
  <si>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</si>
  <si>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</si>
  <si>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</si>
  <si>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</si>
  <si>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</si>
  <si>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</si>
  <si>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</si>
  <si>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</si>
  <si>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</si>
  <si>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</si>
  <si>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</si>
  <si>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</si>
  <si>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</si>
  <si>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</si>
  <si>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</si>
  <si>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</si>
  <si>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</si>
  <si>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</si>
  <si>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</si>
  <si>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</si>
  <si>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</si>
  <si>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</si>
  <si>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</si>
  <si>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</si>
  <si>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</si>
  <si>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</si>
  <si>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</si>
  <si>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</si>
  <si>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</si>
  <si>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</si>
  <si>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</si>
  <si>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</si>
  <si>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</si>
  <si>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</si>
  <si>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</si>
  <si>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</si>
  <si>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</si>
  <si>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</si>
  <si>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</si>
  <si>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</si>
  <si>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</si>
  <si>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</si>
  <si>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</si>
  <si>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</si>
  <si>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</si>
  <si>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</si>
  <si>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</si>
  <si>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</si>
  <si>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</si>
  <si>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</si>
  <si>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</si>
  <si>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</si>
  <si>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</si>
  <si>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</si>
  <si>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</si>
  <si>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</si>
  <si>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</si>
  <si>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</si>
  <si>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</si>
  <si>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</si>
  <si>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</si>
  <si>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</si>
  <si>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</si>
  <si>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</si>
  <si>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</si>
  <si>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</si>
  <si>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</si>
  <si>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</si>
  <si>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</si>
  <si>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</si>
  <si>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</si>
  <si>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</si>
  <si>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</si>
  <si>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</si>
  <si>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</si>
  <si>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</si>
  <si>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</si>
  <si>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</si>
  <si>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</si>
  <si>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</si>
  <si>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</si>
  <si>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</si>
  <si>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</si>
  <si>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</si>
  <si>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</si>
  <si>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</si>
  <si>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</si>
  <si>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</si>
  <si>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</si>
  <si>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</si>
  <si>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</si>
  <si>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</si>
  <si>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</si>
  <si>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</si>
  <si>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</si>
  <si>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</si>
  <si>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</si>
  <si>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</si>
  <si>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</si>
  <si>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</si>
  <si>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</si>
  <si>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</si>
  <si>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</si>
  <si>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</si>
  <si>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</si>
  <si>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</si>
  <si>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</si>
  <si>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</si>
  <si>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</si>
  <si>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</si>
  <si>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</si>
  <si>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</si>
  <si>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</si>
  <si>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</si>
  <si>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</si>
  <si>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</si>
  <si>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</si>
  <si>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</si>
  <si>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</si>
  <si>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</si>
  <si>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</si>
  <si>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</si>
  <si>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</si>
  <si>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</si>
  <si>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</si>
  <si>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</si>
  <si>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</si>
  <si>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</si>
  <si>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</si>
  <si>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</si>
  <si>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</si>
  <si>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</si>
  <si>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</si>
  <si>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</si>
  <si>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</si>
  <si>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</si>
  <si>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</si>
  <si>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</si>
  <si>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</si>
  <si>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</si>
  <si>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</si>
  <si>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</si>
  <si>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</si>
  <si>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</si>
  <si>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</si>
  <si>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</si>
  <si>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</si>
  <si>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</si>
  <si>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</si>
  <si>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</si>
  <si>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</si>
  <si>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</si>
  <si>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</si>
  <si>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</si>
  <si>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</si>
  <si>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</si>
  <si>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</si>
  <si>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</si>
  <si>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</si>
  <si>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</si>
  <si>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</si>
  <si>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</si>
  <si>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</si>
  <si>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</si>
  <si>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</si>
  <si>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</si>
  <si>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</si>
  <si>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</si>
  <si>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</si>
  <si>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</si>
  <si>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</si>
  <si>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</si>
  <si>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</si>
  <si>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</si>
  <si>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</si>
  <si>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</si>
  <si>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</si>
  <si>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</si>
  <si>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</si>
  <si>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</si>
  <si>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</si>
  <si>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</si>
  <si>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</si>
  <si>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</si>
  <si>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</si>
  <si>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</si>
  <si>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</si>
  <si>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</si>
  <si>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</si>
  <si>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</si>
  <si>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</si>
  <si>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</si>
  <si>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</si>
  <si>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</si>
  <si>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</si>
  <si>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</si>
  <si>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</si>
  <si>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</si>
  <si>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</si>
  <si>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</si>
  <si>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</si>
  <si>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</si>
  <si>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</si>
  <si>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</si>
  <si>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</si>
  <si>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</si>
  <si>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</si>
  <si>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</si>
  <si>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</si>
  <si>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</si>
  <si>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</si>
  <si>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</si>
  <si>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</si>
  <si>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</si>
  <si>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</si>
  <si>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</si>
  <si>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</si>
  <si>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</si>
  <si>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</si>
  <si>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</si>
  <si>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</si>
  <si>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</si>
  <si>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</si>
  <si>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</si>
  <si>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</si>
  <si>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</si>
  <si>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</si>
  <si>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</si>
  <si>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</si>
  <si>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</si>
  <si>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</si>
  <si>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</si>
  <si>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</si>
  <si>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</si>
  <si>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</si>
  <si>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</si>
  <si>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</si>
  <si>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</si>
  <si>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</si>
  <si>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</si>
  <si>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</si>
  <si>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</si>
  <si>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</si>
  <si>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</si>
  <si>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</si>
  <si>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</si>
  <si>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</si>
  <si>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</si>
  <si>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</si>
  <si>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</si>
  <si>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</si>
  <si>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</si>
  <si>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</si>
  <si>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</si>
  <si>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</si>
  <si>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</si>
  <si>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</si>
  <si>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</si>
  <si>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</si>
  <si>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</si>
  <si>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</si>
  <si>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</si>
  <si>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</si>
  <si>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</si>
  <si>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</si>
  <si>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</si>
  <si>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</si>
  <si>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</si>
  <si>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</si>
  <si>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</si>
  <si>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</si>
  <si>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</si>
  <si>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</si>
  <si>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</si>
  <si>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</si>
  <si>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</si>
  <si>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</si>
  <si>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</si>
  <si>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</si>
  <si>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</si>
  <si>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</si>
  <si>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</si>
  <si>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</si>
  <si>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</si>
  <si>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</si>
  <si>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</si>
  <si>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</si>
  <si>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</si>
  <si>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</si>
  <si>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</si>
  <si>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</si>
  <si>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</si>
  <si>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</si>
  <si>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</si>
  <si>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</si>
  <si>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</si>
  <si>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</si>
  <si>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</si>
  <si>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</si>
  <si>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</si>
  <si>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</si>
  <si>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</si>
  <si>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</si>
  <si>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</si>
  <si>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</si>
  <si>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</si>
  <si>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</si>
  <si>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</si>
  <si>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</si>
  <si>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</si>
  <si>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</si>
  <si>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</si>
  <si>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</si>
  <si>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</si>
  <si>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</si>
  <si>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</si>
  <si>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</si>
  <si>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</si>
  <si>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</si>
  <si>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</si>
  <si>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</si>
  <si>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</si>
  <si>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</si>
  <si>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</si>
  <si>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</si>
  <si>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</si>
  <si>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</si>
  <si>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</si>
  <si>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</si>
  <si>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</si>
  <si>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</si>
  <si>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</si>
  <si>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</si>
  <si>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</si>
  <si>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</si>
  <si>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</si>
  <si>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</si>
  <si>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</si>
  <si>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</si>
  <si>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</si>
  <si>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</si>
  <si>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</si>
  <si>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</si>
  <si>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</si>
  <si>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</si>
  <si>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</si>
  <si>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</si>
  <si>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</si>
  <si>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</si>
  <si>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</si>
  <si>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</si>
  <si>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</si>
  <si>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</si>
  <si>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</si>
  <si>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</si>
  <si>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</si>
  <si>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</si>
  <si>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</si>
  <si>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</si>
  <si>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</si>
  <si>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</si>
  <si>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</si>
  <si>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</si>
  <si>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</si>
  <si>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</si>
  <si>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</si>
  <si>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</si>
  <si>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</si>
  <si>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</si>
  <si>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</si>
  <si>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</si>
  <si>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</si>
  <si>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</si>
  <si>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</si>
  <si>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</si>
  <si>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</si>
  <si>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</si>
  <si>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</si>
  <si>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</si>
  <si>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</si>
  <si>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</si>
  <si>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</si>
  <si>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</si>
  <si>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</si>
  <si>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</si>
  <si>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</si>
  <si>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</si>
  <si>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</si>
  <si>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</si>
  <si>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</si>
  <si>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</si>
  <si>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</si>
  <si>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</si>
  <si>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</si>
  <si>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</si>
  <si>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</si>
  <si>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</si>
  <si>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</si>
  <si>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</si>
  <si>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</si>
  <si>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</si>
  <si>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</si>
  <si>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</si>
  <si>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</si>
  <si>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</si>
  <si>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</si>
  <si>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</si>
  <si>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</si>
  <si>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</si>
  <si>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</si>
  <si>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</si>
  <si>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</si>
  <si>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</si>
  <si>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</si>
  <si>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</si>
  <si>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</si>
  <si>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</si>
  <si>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</si>
  <si>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</si>
  <si>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</si>
  <si>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</si>
  <si>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</si>
  <si>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</si>
  <si>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</si>
  <si>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</si>
  <si>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</si>
  <si>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</si>
  <si>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</si>
  <si>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</si>
  <si>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</si>
  <si>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</si>
  <si>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</si>
  <si>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</si>
  <si>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</si>
  <si>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</si>
  <si>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</si>
  <si>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</si>
  <si>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</si>
  <si>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</si>
  <si>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</si>
  <si>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</si>
  <si>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</si>
  <si>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</si>
  <si>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</si>
  <si>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</si>
  <si>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</si>
  <si>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</si>
  <si>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</si>
  <si>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</si>
  <si>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</si>
  <si>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</si>
  <si>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</si>
  <si>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</si>
  <si>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</si>
  <si>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</si>
  <si>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</si>
  <si>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</si>
  <si>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</si>
  <si>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</si>
  <si>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</si>
  <si>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</si>
  <si>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</si>
  <si>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</si>
  <si>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</si>
  <si>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</si>
  <si>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</si>
  <si>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</si>
  <si>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</si>
  <si>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</si>
  <si>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</si>
  <si>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</si>
  <si>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</si>
  <si>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</si>
  <si>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</si>
  <si>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</si>
  <si>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</si>
  <si>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</si>
  <si>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</si>
  <si>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</si>
  <si>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</si>
  <si>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</si>
  <si>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</si>
  <si>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</si>
  <si>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</si>
  <si>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</si>
  <si>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</si>
  <si>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</si>
  <si>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</si>
  <si>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</si>
  <si>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</si>
  <si>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</si>
  <si>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</si>
  <si>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</si>
  <si>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</si>
  <si>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</si>
  <si>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</si>
  <si>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</si>
  <si>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</si>
  <si>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</si>
  <si>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</si>
  <si>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</si>
  <si>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</si>
  <si>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</si>
  <si>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</si>
  <si>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</si>
  <si>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</si>
  <si>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</si>
  <si>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</si>
  <si>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</si>
  <si>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</si>
  <si>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</si>
  <si>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</si>
  <si>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</si>
  <si>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</si>
  <si>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</si>
  <si>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</si>
  <si>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</si>
  <si>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</si>
  <si>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</si>
  <si>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</si>
  <si>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</si>
  <si>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</si>
  <si>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</si>
  <si>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</si>
  <si>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</si>
  <si>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</si>
  <si>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</si>
  <si>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</si>
  <si>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</si>
  <si>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</si>
  <si>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</si>
  <si>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</si>
  <si>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</si>
  <si>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</si>
  <si>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</si>
  <si>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</si>
  <si>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</si>
  <si>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</si>
  <si>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</si>
  <si>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</si>
  <si>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</si>
  <si>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</si>
  <si>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</si>
  <si>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</si>
  <si>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</si>
  <si>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</si>
  <si>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</si>
  <si>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</si>
  <si>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</si>
  <si>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</si>
  <si>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</si>
  <si>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</si>
  <si>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</si>
  <si>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</si>
  <si>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</si>
  <si>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</si>
  <si>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</si>
  <si>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</si>
  <si>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</si>
  <si>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</si>
  <si>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</si>
  <si>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</si>
  <si>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</si>
  <si>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</si>
  <si>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</si>
  <si>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</si>
  <si>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</si>
  <si>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</si>
  <si>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</si>
  <si>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</si>
  <si>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</si>
  <si>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</si>
  <si>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</si>
  <si>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</si>
  <si>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</si>
  <si>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</si>
  <si>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</si>
  <si>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</si>
  <si>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</si>
  <si>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</si>
  <si>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</si>
  <si>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</si>
  <si>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</si>
  <si>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</si>
  <si>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</si>
  <si>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</si>
  <si>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</si>
  <si>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</si>
  <si>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</si>
  <si>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</si>
  <si>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</si>
  <si>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</si>
  <si>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</si>
  <si>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</si>
  <si>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</si>
  <si>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</si>
  <si>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</si>
  <si>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</si>
  <si>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</si>
  <si>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</si>
  <si>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</si>
  <si>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</si>
  <si>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</si>
  <si>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</si>
  <si>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</si>
  <si>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</si>
  <si>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</si>
  <si>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</si>
  <si>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</si>
  <si>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</si>
  <si>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</si>
  <si>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</si>
  <si>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</si>
  <si>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</si>
  <si>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</si>
  <si>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</si>
  <si>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</si>
  <si>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</si>
  <si>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</si>
  <si>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</si>
  <si>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</si>
  <si>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</si>
  <si>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</si>
  <si>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</si>
  <si>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</si>
  <si>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</si>
  <si>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</si>
  <si>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</si>
  <si>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</si>
  <si>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</si>
  <si>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</si>
  <si>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</si>
  <si>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</si>
  <si>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</si>
  <si>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</si>
  <si>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</si>
  <si>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</si>
  <si>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</si>
  <si>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</si>
  <si>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</si>
  <si>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</si>
  <si>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</si>
  <si>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</si>
  <si>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</si>
  <si>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</si>
  <si>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</si>
  <si>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</si>
  <si>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</si>
  <si>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</si>
  <si>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</si>
  <si>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</si>
  <si>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</si>
  <si>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</si>
  <si>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</si>
  <si>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</si>
  <si>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</si>
  <si>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</si>
  <si>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</si>
  <si>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</si>
  <si>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</si>
  <si>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</si>
  <si>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</si>
  <si>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</si>
  <si>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</si>
  <si>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</si>
  <si>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</si>
  <si>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</si>
  <si>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</si>
  <si>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</si>
  <si>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</si>
  <si>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</si>
  <si>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</si>
  <si>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</si>
  <si>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</si>
  <si>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</si>
  <si>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</si>
  <si>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</si>
  <si>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</si>
  <si>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</si>
  <si>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</si>
  <si>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</si>
  <si>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</si>
  <si>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</si>
  <si>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</si>
  <si>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</si>
  <si>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</si>
  <si>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</si>
  <si>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</si>
  <si>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</si>
  <si>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</si>
  <si>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</si>
  <si>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</si>
  <si>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</si>
  <si>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</si>
  <si>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</si>
  <si>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</si>
  <si>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</si>
  <si>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</si>
  <si>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</si>
  <si>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</si>
  <si>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</si>
  <si>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</si>
  <si>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</si>
  <si>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</si>
  <si>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</si>
  <si>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</si>
  <si>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</si>
  <si>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</si>
  <si>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</si>
  <si>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</si>
  <si>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</si>
  <si>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</si>
  <si>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</si>
  <si>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</si>
  <si>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</si>
  <si>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</si>
  <si>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</si>
  <si>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</si>
  <si>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</si>
  <si>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</si>
  <si>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</si>
  <si>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</si>
  <si>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</si>
  <si>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</si>
  <si>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</si>
  <si>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</si>
  <si>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</si>
  <si>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</si>
  <si>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</si>
  <si>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</si>
  <si>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</si>
  <si>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</si>
  <si>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</si>
  <si>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</si>
  <si>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</si>
  <si>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</si>
  <si>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</si>
  <si>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</si>
  <si>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</si>
  <si>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</si>
  <si>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</si>
  <si>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</si>
  <si>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</si>
  <si>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</si>
  <si>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</si>
  <si>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</si>
  <si>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</si>
  <si>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</si>
  <si>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</si>
  <si>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</si>
  <si>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</si>
  <si>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</si>
  <si>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</si>
  <si>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</si>
  <si>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</si>
  <si>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</si>
  <si>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</si>
  <si>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</si>
  <si>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</si>
  <si>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</si>
  <si>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</si>
  <si>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</si>
  <si>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</si>
  <si>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</si>
  <si>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</si>
  <si>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</si>
  <si>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</si>
  <si>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</si>
  <si>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</si>
  <si>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</si>
  <si>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</si>
  <si>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</si>
  <si>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</si>
  <si>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</si>
  <si>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</si>
  <si>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</si>
  <si>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</si>
  <si>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</si>
  <si>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</si>
  <si>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</si>
  <si>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</si>
  <si>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</si>
  <si>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</si>
  <si>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</si>
  <si>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</si>
  <si>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</si>
  <si>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</si>
  <si>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</si>
  <si>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</si>
  <si>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</si>
  <si>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</si>
  <si>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</si>
  <si>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</si>
  <si>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</si>
  <si>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</si>
  <si>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</si>
  <si>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</si>
  <si>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</si>
  <si>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</si>
  <si>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</si>
  <si>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</si>
  <si>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</si>
  <si>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</si>
  <si>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</si>
  <si>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</si>
  <si>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</si>
  <si>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</si>
  <si>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</si>
  <si>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</si>
  <si>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</si>
  <si>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</si>
  <si>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</si>
  <si>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</si>
  <si>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</si>
  <si>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</si>
  <si>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</si>
  <si>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</si>
  <si>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</si>
  <si>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</si>
  <si>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</si>
  <si>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</si>
  <si>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</si>
  <si>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</si>
  <si>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</si>
  <si>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</si>
  <si>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</si>
  <si>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</si>
  <si>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</si>
  <si>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</si>
  <si>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</si>
  <si>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</si>
  <si>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</si>
  <si>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</si>
  <si>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</si>
  <si>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</si>
  <si>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</si>
  <si>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</si>
  <si>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</si>
  <si>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</si>
  <si>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</si>
  <si>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</si>
  <si>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</si>
  <si>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</si>
  <si>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</si>
  <si>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</si>
  <si>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</si>
  <si>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</si>
  <si>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</si>
  <si>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</si>
  <si>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</si>
  <si>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</si>
  <si>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</si>
  <si>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</si>
  <si>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</si>
  <si>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</si>
  <si>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</si>
  <si>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</si>
  <si>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</si>
  <si>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</si>
  <si>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</si>
  <si>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</si>
  <si>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</si>
  <si>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</si>
  <si>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</si>
  <si>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</si>
  <si>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</si>
  <si>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</si>
  <si>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</si>
  <si>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</si>
  <si>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</si>
  <si>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</si>
  <si>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</si>
  <si>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</si>
  <si>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</si>
  <si>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</si>
  <si>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</si>
  <si>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</si>
  <si>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</si>
  <si>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</si>
  <si>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</si>
  <si>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</si>
  <si>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</si>
  <si>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</si>
  <si>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</si>
  <si>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</si>
  <si>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</si>
  <si>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</si>
  <si>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</si>
  <si>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</si>
  <si>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</si>
  <si>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</si>
  <si>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</si>
  <si>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</si>
  <si>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</si>
  <si>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</si>
  <si>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</si>
  <si>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</si>
  <si>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</si>
  <si>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</si>
  <si>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</si>
  <si>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</si>
  <si>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</si>
  <si>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</si>
  <si>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</si>
  <si>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</si>
  <si>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</si>
  <si>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</si>
  <si>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</si>
  <si>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</si>
  <si>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</si>
  <si>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</si>
  <si>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</si>
  <si>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</si>
  <si>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</si>
  <si>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</si>
  <si>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</si>
  <si>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</si>
  <si>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</si>
  <si>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</si>
  <si>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</si>
  <si>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</si>
  <si>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</si>
  <si>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</si>
  <si>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</si>
  <si>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</si>
  <si>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</si>
  <si>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</si>
  <si>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</si>
  <si>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</si>
  <si>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</si>
  <si>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</si>
  <si>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</si>
  <si>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</si>
  <si>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</si>
  <si>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</si>
  <si>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</si>
  <si>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</si>
  <si>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</si>
  <si>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</si>
  <si>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</si>
  <si>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</si>
  <si>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</si>
  <si>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</si>
  <si>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</si>
  <si>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</si>
  <si>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</si>
  <si>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</si>
  <si>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</si>
  <si>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</si>
  <si>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</si>
  <si>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</si>
  <si>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</si>
  <si>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</si>
  <si>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</si>
  <si>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</si>
  <si>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</si>
  <si>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</si>
  <si>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</si>
  <si>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</si>
  <si>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</si>
  <si>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</si>
  <si>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</si>
  <si>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</si>
  <si>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</si>
  <si>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</si>
  <si>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</si>
  <si>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</si>
  <si>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</si>
  <si>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</si>
  <si>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</si>
  <si>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</si>
  <si>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</si>
  <si>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</si>
  <si>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</si>
  <si>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</si>
  <si>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</si>
  <si>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</si>
  <si>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</si>
  <si>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</si>
  <si>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</si>
  <si>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</si>
  <si>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</si>
  <si>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</si>
  <si>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</si>
  <si>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</si>
  <si>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</si>
  <si>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</si>
  <si>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</si>
  <si>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</si>
  <si>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</si>
  <si>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</si>
  <si>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</si>
  <si>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</si>
  <si>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</si>
  <si>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</si>
  <si>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</si>
  <si>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</si>
  <si>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</si>
  <si>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</si>
  <si>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</si>
  <si>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</si>
  <si>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</si>
  <si>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</si>
  <si>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</si>
  <si>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</si>
  <si>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</si>
  <si>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</si>
  <si>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</si>
  <si>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</si>
  <si>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</si>
  <si>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</si>
  <si>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</si>
  <si>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</si>
  <si>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</si>
  <si>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</si>
  <si>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</si>
  <si>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</si>
  <si>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</si>
  <si>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</si>
  <si>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</si>
  <si>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</si>
  <si>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</si>
  <si>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</si>
  <si>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</si>
  <si>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</si>
  <si>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</si>
  <si>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</si>
  <si>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</si>
  <si>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</si>
  <si>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</si>
  <si>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</si>
  <si>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</si>
  <si>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</si>
  <si>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</si>
  <si>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</si>
  <si>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</si>
  <si>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</si>
  <si>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</si>
  <si>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</si>
  <si>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</si>
  <si>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</si>
  <si>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</si>
  <si>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</si>
  <si>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</si>
  <si>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</si>
  <si>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</si>
  <si>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</si>
  <si>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</si>
  <si>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</si>
  <si>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</si>
  <si>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</si>
  <si>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</si>
  <si>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</si>
  <si>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</si>
  <si>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</si>
  <si>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</si>
  <si>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</si>
  <si>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</si>
  <si>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</si>
  <si>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</si>
  <si>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</si>
  <si>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</si>
  <si>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</si>
  <si>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</si>
  <si>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</si>
  <si>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</si>
  <si>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</si>
  <si>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</si>
  <si>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</si>
  <si>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</si>
  <si>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</si>
  <si>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</si>
  <si>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</si>
  <si>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</si>
  <si>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</si>
  <si>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</si>
  <si>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</si>
  <si>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</si>
  <si>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</si>
  <si>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</si>
  <si>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</si>
  <si>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</si>
  <si>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</si>
  <si>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</si>
  <si>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</si>
  <si>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</si>
  <si>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</si>
  <si>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</si>
  <si>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</si>
  <si>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</si>
  <si>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</si>
  <si>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</si>
  <si>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</si>
  <si>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</si>
  <si>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</si>
  <si>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</si>
  <si>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</si>
  <si>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</si>
  <si>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</si>
  <si>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</si>
  <si>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</si>
  <si>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</si>
  <si>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</si>
  <si>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</si>
  <si>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</si>
  <si>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</si>
  <si>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</si>
  <si>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</si>
  <si>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</si>
  <si>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</si>
  <si>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</si>
  <si>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</si>
  <si>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</si>
  <si>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</si>
  <si>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</si>
  <si>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</si>
  <si>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</si>
  <si>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</si>
  <si>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</si>
  <si>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</si>
  <si>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</si>
  <si>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</si>
  <si>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</si>
  <si>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</si>
  <si>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</si>
  <si>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</si>
  <si>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</si>
  <si>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</si>
  <si>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</si>
  <si>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</si>
  <si>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</si>
  <si>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</si>
  <si>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</si>
  <si>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</si>
  <si>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</si>
  <si>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</si>
  <si>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</si>
  <si>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</si>
  <si>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</si>
  <si>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</si>
  <si>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</si>
  <si>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</si>
  <si>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</si>
  <si>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</si>
  <si>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</si>
  <si>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</si>
  <si>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</si>
  <si>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</si>
  <si>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</si>
  <si>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</si>
  <si>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</si>
  <si>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</si>
  <si>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</si>
  <si>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</si>
  <si>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</si>
  <si>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</si>
  <si>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</si>
  <si>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</si>
  <si>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</si>
  <si>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</si>
  <si>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</si>
  <si>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</si>
  <si>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</si>
  <si>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</si>
  <si>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</si>
  <si>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</si>
  <si>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</si>
  <si>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</si>
  <si>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</si>
  <si>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</si>
  <si>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</si>
  <si>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</si>
  <si>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</si>
  <si>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</si>
  <si>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</si>
  <si>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</si>
  <si>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</si>
  <si>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</si>
  <si>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</si>
  <si>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</si>
  <si>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</si>
  <si>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</si>
  <si>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</si>
  <si>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</si>
  <si>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</si>
  <si>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</si>
  <si>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</si>
  <si>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</si>
  <si>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</si>
  <si>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</si>
  <si>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</si>
  <si>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</si>
  <si>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</si>
  <si>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</si>
  <si>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</si>
  <si>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</si>
  <si>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</si>
  <si>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</si>
  <si>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</si>
  <si>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</si>
  <si>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</si>
  <si>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</si>
  <si>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</si>
  <si>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</si>
  <si>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</si>
  <si>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</si>
  <si>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</si>
  <si>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</si>
  <si>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</si>
  <si>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</si>
  <si>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</si>
  <si>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</si>
  <si>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</si>
  <si>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</si>
  <si>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</si>
  <si>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</si>
  <si>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</si>
  <si>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</si>
  <si>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</si>
  <si>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</si>
  <si>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</si>
  <si>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</si>
  <si>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</si>
  <si>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</si>
  <si>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</si>
  <si>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</si>
  <si>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</si>
  <si>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</si>
  <si>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</si>
  <si>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</si>
  <si>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</si>
  <si>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</si>
  <si>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</si>
  <si>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</si>
  <si>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</si>
  <si>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</si>
  <si>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</si>
  <si>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</si>
  <si>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</si>
  <si>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</si>
  <si>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</si>
  <si>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</si>
  <si>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</si>
  <si>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</si>
  <si>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</si>
  <si>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</si>
  <si>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</si>
  <si>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</si>
  <si>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</si>
  <si>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</si>
  <si>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</si>
  <si>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</si>
  <si>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</si>
  <si>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</si>
  <si>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</si>
  <si>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</si>
  <si>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</si>
  <si>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</si>
  <si>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</si>
  <si>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</si>
  <si>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</si>
  <si>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</si>
  <si>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</si>
  <si>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</si>
  <si>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</si>
  <si>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</si>
  <si>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</si>
  <si>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</si>
  <si>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</si>
  <si>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</si>
  <si>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</si>
  <si>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</si>
  <si>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</si>
  <si>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</si>
  <si>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</si>
  <si>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</si>
  <si>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</si>
  <si>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</si>
  <si>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</si>
  <si>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</si>
  <si>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</si>
  <si>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</si>
  <si>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</si>
  <si>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</si>
  <si>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</si>
  <si>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</si>
  <si>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</si>
  <si>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</si>
  <si>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</si>
  <si>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</si>
  <si>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</si>
  <si>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</si>
  <si>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</si>
  <si>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</si>
  <si>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</si>
  <si>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</si>
  <si>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</si>
  <si>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</si>
  <si>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</si>
  <si>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</si>
  <si>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</si>
  <si>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</si>
  <si>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</si>
  <si>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</si>
  <si>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</si>
  <si>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</si>
  <si>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</si>
  <si>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</si>
  <si>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</si>
  <si>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</si>
  <si>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</si>
  <si>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</si>
  <si>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</si>
  <si>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</si>
  <si>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</si>
  <si>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</si>
  <si>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</si>
  <si>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</si>
  <si>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</si>
  <si>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</si>
  <si>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</si>
  <si>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</si>
  <si>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</si>
  <si>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</si>
  <si>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</si>
  <si>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</si>
  <si>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</si>
  <si>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</si>
  <si>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</si>
  <si>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</si>
  <si>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</si>
  <si>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</si>
  <si>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</si>
  <si>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</si>
  <si>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</si>
  <si>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</si>
  <si>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</si>
  <si>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</si>
  <si>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</si>
  <si>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</si>
  <si>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</si>
  <si>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</si>
  <si>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</si>
  <si>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</si>
  <si>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</si>
  <si>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</si>
  <si>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</si>
  <si>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</si>
  <si>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</si>
  <si>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</si>
  <si>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</si>
  <si>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</si>
  <si>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</si>
  <si>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</si>
  <si>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</si>
  <si>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</si>
  <si>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</si>
  <si>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</si>
  <si>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</si>
  <si>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</si>
  <si>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</si>
  <si>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</si>
  <si>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</si>
  <si>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</si>
  <si>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</si>
  <si>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</si>
  <si>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</si>
  <si>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</si>
  <si>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</si>
  <si>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</si>
  <si>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</si>
  <si>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</si>
  <si>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</si>
  <si>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</si>
  <si>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</si>
  <si>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</si>
  <si>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</si>
  <si>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</si>
  <si>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</si>
  <si>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</si>
  <si>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</si>
  <si>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</si>
  <si>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</si>
  <si>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</si>
  <si>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</si>
  <si>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</si>
  <si>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</si>
  <si>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</si>
  <si>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</si>
  <si>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</si>
  <si>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</si>
  <si>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</si>
  <si>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</si>
  <si>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</si>
  <si>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</si>
  <si>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</si>
  <si>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</si>
  <si>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</si>
  <si>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</si>
  <si>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</si>
  <si>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</si>
  <si>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</si>
  <si>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</si>
  <si>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</si>
  <si>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</si>
  <si>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</si>
  <si>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</si>
  <si>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</si>
  <si>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</si>
  <si>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</si>
  <si>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</si>
  <si>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</si>
  <si>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</si>
  <si>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</si>
  <si>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</si>
  <si>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</si>
  <si>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</si>
  <si>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</si>
  <si>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</si>
  <si>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</si>
  <si>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</si>
  <si>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</si>
  <si>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</si>
  <si>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</si>
  <si>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</si>
  <si>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</si>
  <si>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</si>
  <si>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</si>
  <si>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</si>
  <si>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</si>
  <si>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</si>
  <si>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</si>
  <si>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</si>
  <si>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</si>
  <si>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</si>
  <si>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</si>
  <si>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</si>
  <si>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</si>
  <si>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</si>
  <si>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</si>
  <si>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</si>
  <si>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</si>
  <si>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</si>
  <si>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</si>
  <si>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</si>
  <si>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</si>
  <si>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</si>
  <si>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</si>
  <si>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</si>
  <si>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</si>
  <si>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</si>
  <si>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</si>
  <si>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</si>
  <si>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</si>
  <si>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</si>
  <si>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</si>
  <si>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</si>
  <si>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</si>
  <si>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</si>
  <si>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</si>
  <si>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</si>
  <si>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</si>
  <si>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</si>
  <si>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</si>
  <si>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</si>
  <si>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</si>
  <si>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</si>
  <si>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</si>
  <si>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</si>
  <si>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</si>
  <si>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</si>
  <si>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</si>
  <si>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</si>
  <si>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</si>
  <si>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</si>
  <si>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</si>
  <si>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</si>
  <si>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</si>
  <si>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</si>
  <si>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</si>
  <si>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</si>
  <si>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</si>
  <si>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</si>
  <si>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</si>
  <si>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</si>
  <si>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</si>
  <si>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</si>
  <si>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</si>
  <si>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</si>
  <si>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</si>
  <si>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</si>
  <si>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</si>
  <si>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</si>
  <si>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</si>
  <si>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</si>
  <si>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</si>
  <si>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</si>
  <si>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</si>
  <si>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</si>
  <si>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</si>
  <si>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</si>
  <si>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</si>
  <si>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</si>
  <si>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</si>
  <si>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</si>
  <si>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</si>
  <si>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</si>
  <si>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</si>
  <si>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</si>
  <si>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</si>
  <si>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</si>
  <si>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</si>
  <si>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</si>
  <si>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</si>
  <si>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</si>
  <si>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</si>
  <si>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</si>
  <si>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</si>
  <si>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</si>
  <si>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</si>
  <si>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</si>
  <si>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</si>
  <si>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</si>
  <si>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</si>
  <si>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</si>
  <si>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</si>
  <si>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</si>
  <si>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</si>
  <si>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</si>
  <si>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</si>
  <si>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</si>
  <si>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</si>
  <si>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</si>
  <si>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</si>
  <si>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</si>
  <si>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</si>
  <si>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</si>
  <si>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</si>
  <si>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</si>
  <si>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</si>
  <si>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</si>
  <si>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</si>
  <si>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</si>
  <si>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</si>
  <si>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</si>
  <si>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</si>
  <si>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</si>
  <si>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</si>
  <si>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</si>
  <si>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</si>
  <si>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</si>
  <si>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</si>
  <si>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</si>
  <si>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</si>
  <si>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</si>
  <si>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</si>
  <si>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</si>
  <si>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</si>
  <si>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</si>
  <si>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</si>
  <si>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</si>
  <si>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</si>
  <si>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</si>
  <si>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</si>
  <si>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</si>
  <si>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</si>
  <si>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</si>
  <si>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</si>
  <si>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</si>
  <si>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</si>
  <si>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</si>
  <si>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</si>
  <si>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</si>
  <si>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</si>
  <si>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</si>
  <si>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</si>
  <si>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</si>
  <si>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</si>
  <si>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</si>
  <si>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</si>
  <si>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</si>
  <si>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</si>
  <si>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</si>
  <si>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</si>
  <si>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</si>
  <si>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</si>
  <si>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</si>
  <si>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</si>
  <si>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</si>
  <si>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</si>
  <si>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</si>
  <si>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</si>
  <si>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</si>
  <si>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</si>
  <si>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</si>
  <si>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</si>
  <si>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</si>
  <si>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</si>
  <si>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</si>
  <si>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</si>
  <si>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</si>
  <si>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</si>
  <si>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</si>
  <si>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</si>
  <si>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</si>
  <si>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</si>
  <si>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</si>
  <si>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</si>
  <si>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</si>
  <si>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</si>
  <si>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</si>
  <si>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</si>
  <si>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</si>
  <si>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</si>
  <si>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</si>
  <si>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</si>
  <si>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</si>
  <si>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</si>
  <si>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</si>
  <si>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</si>
  <si>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</si>
  <si>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</si>
  <si>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</si>
  <si>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</si>
  <si>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</si>
  <si>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</si>
  <si>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</si>
  <si>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</si>
  <si>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</si>
  <si>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</si>
  <si>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</si>
  <si>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</si>
  <si>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</si>
  <si>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</si>
  <si>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</si>
  <si>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</si>
  <si>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</si>
  <si>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</si>
  <si>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</si>
  <si>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</si>
  <si>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</si>
  <si>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</si>
  <si>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</si>
  <si>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</si>
  <si>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</si>
  <si>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</si>
  <si>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</si>
  <si>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</si>
  <si>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</si>
  <si>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</si>
  <si>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</si>
  <si>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</si>
  <si>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</si>
  <si>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</si>
  <si>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</si>
  <si>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</si>
  <si>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</si>
  <si>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</si>
  <si>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</si>
  <si>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</si>
  <si>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</si>
  <si>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</si>
  <si>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</si>
  <si>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</si>
  <si>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</si>
  <si>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</si>
  <si>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</si>
  <si>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</si>
  <si>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</si>
  <si>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</si>
  <si>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</si>
  <si>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</si>
  <si>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</si>
  <si>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</si>
  <si>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</si>
  <si>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</si>
  <si>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</si>
  <si>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</si>
  <si>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</si>
  <si>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</si>
  <si>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</si>
  <si>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</si>
  <si>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</si>
  <si>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</si>
  <si>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</si>
  <si>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</si>
  <si>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</si>
  <si>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</si>
  <si>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</si>
  <si>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</si>
  <si>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</si>
  <si>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</si>
  <si>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</si>
  <si>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</si>
  <si>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</si>
  <si>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</si>
  <si>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</si>
  <si>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</si>
  <si>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</si>
  <si>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</si>
  <si>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</si>
  <si>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</si>
  <si>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</si>
  <si>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</si>
  <si>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</si>
  <si>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</si>
  <si>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</si>
  <si>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</si>
  <si>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</si>
  <si>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</si>
  <si>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</si>
  <si>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</si>
  <si>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</si>
  <si>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</si>
  <si>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</si>
  <si>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</si>
  <si>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</si>
  <si>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</si>
  <si>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</si>
  <si>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</si>
  <si>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</si>
  <si>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</si>
  <si>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</si>
  <si>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</si>
  <si>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</si>
  <si>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</si>
  <si>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</si>
  <si>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</si>
  <si>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</si>
  <si>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</si>
  <si>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</si>
  <si>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</si>
  <si>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</si>
  <si>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</si>
  <si>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</si>
  <si>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</si>
  <si>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</si>
  <si>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</si>
  <si>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</si>
  <si>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</si>
  <si>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</si>
  <si>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</si>
  <si>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</si>
  <si>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</si>
  <si>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</si>
  <si>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</si>
  <si>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</si>
  <si>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</si>
  <si>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</si>
  <si>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</si>
  <si>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</si>
  <si>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</si>
  <si>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</si>
  <si>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</si>
  <si>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</si>
  <si>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</si>
  <si>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</si>
  <si>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</si>
  <si>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</si>
  <si>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</si>
  <si>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</si>
  <si>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</si>
  <si>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</si>
  <si>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</si>
  <si>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</si>
  <si>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</si>
  <si>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</si>
  <si>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</si>
  <si>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</si>
  <si>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</si>
  <si>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</si>
  <si>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</si>
  <si>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</si>
  <si>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</si>
  <si>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</si>
  <si>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</si>
  <si>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</si>
  <si>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</si>
  <si>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</si>
  <si>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</si>
  <si>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</si>
  <si>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</si>
  <si>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</si>
  <si>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</si>
  <si>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</si>
  <si>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</si>
  <si>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</si>
  <si>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</si>
  <si>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</si>
  <si>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</si>
  <si>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</si>
  <si>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</si>
  <si>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</si>
  <si>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</si>
  <si>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</si>
  <si>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</si>
  <si>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</si>
  <si>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</si>
  <si>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</si>
  <si>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</si>
  <si>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</si>
  <si>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</si>
  <si>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</si>
  <si>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</si>
  <si>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</si>
  <si>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</si>
  <si>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</si>
  <si>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</si>
  <si>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</si>
  <si>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</si>
  <si>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</si>
  <si>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</si>
  <si>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</si>
  <si>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</si>
  <si>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</si>
  <si>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</si>
  <si>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</si>
  <si>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</si>
  <si>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</si>
  <si>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</si>
  <si>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</si>
  <si>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</si>
  <si>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</si>
  <si>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</si>
  <si>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</si>
  <si>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</si>
  <si>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</si>
  <si>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</si>
  <si>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</si>
  <si>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</si>
  <si>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</si>
  <si>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</si>
  <si>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</si>
  <si>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</si>
  <si>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</si>
  <si>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</si>
  <si>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</si>
  <si>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</si>
  <si>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</si>
  <si>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</si>
  <si>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</si>
  <si>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</si>
  <si>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</si>
  <si>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</si>
  <si>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</si>
  <si>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</si>
  <si>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</si>
  <si>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</si>
  <si>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</si>
  <si>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</si>
  <si>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</si>
  <si>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</si>
  <si>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</si>
  <si>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</si>
  <si>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</si>
  <si>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</si>
  <si>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</si>
  <si>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</si>
  <si>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</si>
  <si>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</si>
  <si>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</si>
  <si>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</si>
  <si>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</si>
  <si>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</si>
  <si>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</si>
  <si>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</si>
  <si>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</si>
  <si>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</si>
  <si>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</si>
  <si>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</si>
  <si>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</si>
  <si>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</si>
  <si>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</si>
  <si>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</si>
  <si>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</si>
  <si>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</si>
  <si>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</si>
  <si>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</si>
  <si>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</si>
  <si>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</si>
  <si>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</si>
  <si>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</si>
  <si>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</si>
  <si>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</si>
  <si>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</si>
  <si>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</si>
  <si>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</si>
  <si>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</si>
  <si>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</si>
  <si>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</si>
  <si>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</si>
  <si>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</si>
  <si>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</si>
  <si>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</si>
  <si>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</si>
  <si>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</si>
  <si>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</si>
  <si>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</si>
  <si>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</si>
  <si>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</si>
  <si>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</si>
  <si>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</si>
  <si>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</si>
  <si>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</si>
  <si>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</si>
  <si>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</si>
  <si>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</si>
  <si>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</si>
  <si>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</si>
  <si>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</si>
  <si>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</si>
  <si>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</si>
  <si>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</si>
  <si>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</si>
  <si>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</si>
  <si>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</si>
  <si>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</si>
  <si>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</si>
  <si>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</si>
  <si>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</si>
  <si>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</si>
  <si>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</si>
  <si>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</si>
  <si>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</si>
  <si>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</si>
  <si>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</si>
  <si>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</si>
  <si>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</si>
  <si>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</si>
  <si>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</si>
  <si>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</si>
  <si>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</si>
  <si>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</si>
  <si>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</si>
  <si>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</si>
  <si>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</si>
  <si>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</si>
  <si>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</si>
  <si>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</si>
  <si>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</si>
  <si>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</si>
  <si>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</si>
  <si>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</si>
  <si>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</si>
  <si>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</si>
  <si>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</si>
  <si>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</si>
  <si>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</si>
  <si>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</si>
  <si>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</si>
  <si>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</si>
  <si>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</si>
  <si>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</si>
  <si>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</si>
  <si>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</si>
  <si>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</si>
  <si>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</si>
  <si>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</si>
  <si>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</si>
  <si>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</si>
  <si>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</si>
  <si>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</si>
  <si>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</si>
  <si>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</si>
  <si>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</si>
  <si>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</si>
  <si>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</si>
  <si>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</si>
  <si>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</si>
  <si>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</si>
  <si>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</si>
  <si>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</si>
  <si>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</si>
  <si>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</si>
  <si>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</si>
  <si>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</si>
  <si>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</si>
  <si>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</si>
  <si>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</si>
  <si>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</si>
  <si>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</si>
  <si>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</si>
  <si>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</si>
  <si>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</si>
  <si>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</si>
  <si>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</si>
  <si>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</si>
  <si>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</si>
  <si>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</si>
  <si>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</si>
  <si>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</si>
  <si>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</si>
  <si>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</si>
  <si>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</si>
  <si>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</si>
  <si>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</si>
  <si>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</si>
  <si>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</si>
  <si>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</si>
  <si>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</si>
  <si>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</si>
  <si>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</si>
  <si>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</si>
  <si>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</si>
  <si>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</si>
  <si>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</si>
  <si>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</si>
  <si>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</si>
  <si>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</si>
  <si>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</si>
  <si>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</si>
  <si>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</si>
  <si>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</si>
  <si>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</si>
  <si>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</si>
  <si>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</si>
  <si>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</si>
  <si>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</si>
  <si>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</si>
  <si>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</si>
  <si>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</si>
  <si>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</si>
  <si>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</si>
  <si>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</si>
  <si>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</si>
  <si>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</si>
  <si>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</si>
  <si>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</si>
  <si>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</si>
  <si>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</si>
  <si>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</si>
  <si>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</si>
  <si>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</si>
  <si>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</si>
  <si>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</si>
  <si>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</si>
  <si>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</si>
  <si>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</si>
  <si>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</si>
  <si>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</si>
  <si>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</si>
  <si>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</si>
  <si>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</si>
  <si>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</si>
  <si>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</si>
  <si>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</si>
  <si>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</si>
  <si>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</si>
  <si>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</si>
  <si>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</si>
  <si>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</si>
  <si>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</si>
  <si>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</si>
  <si>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</si>
  <si>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</si>
  <si>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</si>
  <si>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</si>
  <si>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</si>
  <si>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</si>
  <si>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</si>
  <si>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</si>
  <si>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</si>
  <si>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</si>
  <si>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</si>
  <si>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</si>
  <si>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</si>
  <si>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</si>
  <si>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</si>
  <si>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</si>
  <si>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</si>
  <si>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</si>
  <si>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</si>
  <si>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</si>
  <si>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</si>
  <si>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</si>
  <si>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</si>
  <si>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</si>
  <si>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</si>
  <si>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</si>
  <si>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</si>
  <si>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</si>
  <si>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</si>
  <si>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</si>
  <si>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</si>
  <si>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</si>
  <si>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</si>
  <si>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</si>
  <si>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</si>
  <si>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</si>
  <si>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</si>
  <si>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</si>
  <si>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</si>
  <si>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</si>
  <si>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</si>
  <si>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</si>
  <si>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</si>
  <si>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</si>
  <si>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</si>
  <si>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</si>
  <si>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</si>
  <si>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</si>
  <si>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</si>
  <si>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</si>
  <si>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</si>
  <si>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</si>
  <si>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</si>
  <si>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</si>
  <si>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</si>
  <si>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</si>
  <si>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</si>
  <si>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</si>
  <si>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</si>
  <si>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</si>
  <si>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</si>
  <si>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</si>
  <si>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</si>
  <si>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</si>
  <si>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</si>
  <si>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</si>
  <si>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</si>
  <si>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</si>
  <si>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</si>
  <si>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</si>
  <si>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</si>
  <si>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</si>
  <si>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</si>
  <si>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</si>
  <si>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</si>
  <si>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</si>
  <si>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</si>
  <si>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</si>
  <si>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</si>
  <si>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</si>
  <si>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</si>
  <si>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</si>
  <si>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</si>
  <si>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</si>
  <si>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</si>
  <si>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</si>
  <si>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</si>
  <si>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</si>
  <si>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</si>
  <si>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</si>
  <si>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</si>
  <si>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</si>
  <si>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</si>
  <si>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</si>
  <si>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</si>
  <si>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</si>
  <si>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</si>
  <si>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</si>
  <si>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</si>
  <si>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</si>
  <si>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</si>
  <si>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</si>
  <si>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</si>
  <si>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</si>
  <si>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</si>
  <si>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</si>
  <si>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</si>
  <si>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</si>
  <si>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</si>
  <si>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</si>
  <si>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</si>
  <si>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</si>
  <si>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</si>
  <si>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</si>
  <si>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</si>
  <si>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</si>
  <si>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</si>
  <si>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</si>
  <si>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</si>
  <si>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</si>
  <si>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</si>
  <si>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</si>
  <si>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</si>
  <si>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</si>
  <si>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</si>
  <si>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</si>
  <si>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</si>
  <si>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</si>
  <si>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</si>
  <si>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</si>
  <si>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</si>
  <si>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</si>
  <si>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</si>
  <si>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</si>
  <si>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</si>
  <si>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</si>
  <si>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</si>
  <si>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</si>
  <si>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</si>
  <si>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</si>
  <si>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</si>
  <si>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</si>
  <si>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</si>
  <si>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</si>
  <si>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</si>
  <si>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</si>
  <si>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</si>
  <si>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</si>
  <si>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</si>
  <si>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</si>
  <si>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</si>
  <si>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</si>
  <si>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</si>
  <si>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</si>
  <si>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</si>
  <si>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</si>
  <si>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</si>
  <si>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</si>
  <si>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</si>
  <si>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</si>
  <si>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</si>
  <si>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</si>
  <si>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</si>
  <si>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</si>
  <si>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</si>
  <si>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</si>
  <si>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</si>
  <si>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</si>
  <si>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</si>
  <si>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</si>
  <si>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</si>
  <si>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</si>
  <si>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</si>
  <si>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</si>
  <si>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</si>
  <si>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</si>
  <si>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</si>
  <si>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</si>
  <si>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</si>
  <si>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</si>
  <si>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</si>
  <si>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</si>
  <si>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</si>
  <si>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</si>
  <si>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</si>
  <si>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</si>
  <si>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</si>
  <si>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</si>
  <si>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</si>
  <si>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</si>
  <si>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</si>
  <si>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</si>
  <si>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</si>
  <si>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</si>
  <si>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</si>
  <si>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</si>
  <si>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</si>
  <si>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</si>
  <si>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</si>
  <si>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</si>
  <si>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</si>
  <si>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</si>
  <si>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</si>
  <si>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</si>
  <si>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</si>
  <si>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</si>
  <si>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</si>
  <si>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</si>
  <si>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</si>
  <si>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</si>
  <si>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</si>
  <si>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</si>
  <si>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</si>
  <si>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</si>
  <si>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</si>
  <si>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</si>
  <si>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</si>
  <si>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</si>
  <si>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</si>
  <si>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</si>
  <si>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</si>
  <si>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</si>
  <si>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</si>
  <si>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</si>
  <si>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</si>
  <si>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</si>
  <si>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</si>
  <si>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</si>
  <si>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</si>
  <si>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</si>
  <si>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</si>
  <si>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</si>
  <si>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</si>
  <si>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</si>
  <si>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</si>
  <si>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</si>
  <si>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</si>
  <si>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</si>
  <si>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</si>
  <si>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</si>
  <si>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</si>
  <si>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</si>
  <si>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</si>
  <si>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</si>
  <si>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</si>
  <si>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</si>
  <si>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</si>
  <si>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</si>
  <si>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</si>
  <si>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</si>
  <si>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</si>
  <si>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</si>
  <si>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</si>
  <si>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</si>
  <si>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</si>
  <si>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</si>
  <si>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</si>
  <si>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</si>
  <si>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</si>
  <si>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</si>
  <si>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</si>
  <si>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</si>
  <si>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</si>
  <si>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</si>
  <si>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</si>
  <si>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</si>
  <si>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</si>
  <si>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</si>
  <si>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</si>
  <si>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</si>
  <si>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</si>
  <si>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</si>
  <si>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</si>
  <si>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</si>
  <si>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</si>
  <si>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</si>
  <si>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</si>
  <si>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</si>
  <si>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</si>
  <si>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</si>
  <si>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</si>
  <si>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</si>
  <si>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</si>
  <si>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</si>
  <si>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</si>
  <si>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</si>
  <si>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</si>
  <si>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</si>
  <si>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</si>
  <si>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</si>
  <si>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</si>
  <si>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</si>
  <si>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</si>
  <si>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</si>
  <si>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</si>
  <si>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</si>
  <si>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</si>
  <si>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</si>
  <si>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</si>
  <si>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</si>
  <si>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</si>
  <si>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</si>
  <si>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</si>
  <si>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</si>
  <si>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</si>
  <si>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</si>
  <si>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</si>
  <si>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</si>
  <si>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</si>
  <si>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</si>
  <si>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</si>
  <si>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</si>
  <si>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</si>
  <si>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</si>
  <si>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</si>
  <si>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</si>
  <si>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</si>
  <si>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</si>
  <si>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</si>
  <si>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</si>
  <si>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</si>
  <si>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</si>
  <si>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</si>
  <si>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</si>
  <si>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</si>
  <si>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</si>
  <si>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</si>
  <si>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</si>
  <si>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</si>
  <si>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</si>
  <si>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</si>
  <si>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</si>
  <si>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</si>
  <si>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</si>
  <si>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</si>
  <si>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</si>
  <si>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</si>
  <si>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</si>
  <si>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</si>
  <si>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</si>
  <si>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</si>
  <si>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</si>
  <si>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</si>
  <si>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</si>
  <si>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</si>
  <si>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</si>
  <si>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</si>
  <si>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</si>
  <si>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</si>
  <si>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</si>
  <si>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</si>
  <si>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</si>
  <si>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</si>
  <si>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</si>
  <si>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</si>
  <si>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</si>
  <si>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</si>
  <si>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</si>
  <si>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</si>
  <si>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</si>
  <si>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</si>
  <si>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</si>
  <si>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</si>
  <si>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</si>
  <si>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</si>
  <si>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</si>
  <si>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</si>
  <si>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</si>
  <si>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</si>
  <si>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</si>
  <si>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</si>
  <si>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</si>
  <si>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</si>
  <si>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</si>
  <si>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</si>
  <si>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</si>
  <si>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</si>
  <si>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</si>
  <si>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</si>
  <si>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</si>
  <si>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</si>
  <si>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</si>
  <si>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</si>
  <si>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</si>
  <si>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</si>
  <si>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</si>
  <si>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</si>
  <si>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</si>
  <si>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</si>
  <si>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</si>
  <si>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</si>
  <si>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</si>
  <si>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</si>
  <si>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</si>
  <si>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</si>
  <si>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</si>
  <si>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</si>
  <si>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</si>
  <si>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</si>
  <si>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</si>
  <si>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</si>
  <si>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</si>
  <si>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</si>
  <si>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</si>
  <si>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</si>
  <si>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</si>
  <si>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</si>
  <si>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</si>
  <si>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</si>
  <si>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</si>
  <si>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</si>
  <si>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</si>
  <si>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</si>
  <si>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</si>
  <si>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</si>
  <si>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</si>
  <si>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</si>
  <si>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</si>
  <si>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</si>
  <si>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</si>
  <si>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</si>
  <si>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</si>
  <si>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</si>
  <si>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</si>
  <si>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</si>
  <si>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</si>
  <si>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</si>
  <si>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</si>
  <si>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</si>
  <si>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</si>
  <si>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</si>
  <si>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</si>
  <si>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</si>
  <si>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</si>
  <si>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</si>
  <si>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</si>
  <si>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</si>
  <si>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</si>
  <si>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</si>
  <si>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</si>
  <si>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</si>
  <si>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</si>
  <si>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</si>
  <si>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</si>
  <si>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</si>
  <si>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</si>
  <si>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</si>
  <si>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</si>
  <si>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</si>
  <si>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</si>
  <si>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</si>
  <si>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</si>
  <si>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</si>
  <si>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</si>
  <si>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</si>
  <si>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</si>
  <si>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</si>
  <si>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</si>
  <si>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</si>
  <si>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</si>
  <si>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</si>
  <si>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</si>
  <si>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</si>
  <si>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</si>
  <si>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</si>
  <si>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</si>
  <si>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</si>
  <si>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</si>
  <si>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</si>
  <si>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</si>
  <si>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</si>
  <si>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</si>
  <si>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</si>
  <si>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</si>
  <si>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</si>
  <si>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</si>
  <si>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</si>
  <si>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</si>
  <si>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</si>
  <si>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</si>
  <si>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</si>
  <si>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</si>
  <si>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</si>
  <si>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</si>
  <si>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</si>
  <si>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</si>
  <si>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</si>
  <si>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</si>
  <si>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</si>
  <si>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</si>
  <si>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</si>
  <si>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</si>
  <si>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</si>
  <si>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</si>
  <si>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</si>
  <si>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</si>
  <si>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</si>
  <si>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</si>
  <si>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</si>
  <si>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</si>
  <si>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</si>
  <si>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</si>
  <si>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</si>
  <si>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</si>
  <si>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</si>
  <si>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</si>
  <si>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</si>
  <si>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</si>
  <si>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</si>
  <si>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</si>
  <si>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</si>
  <si>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</si>
  <si>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</si>
  <si>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</si>
  <si>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</si>
  <si>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</si>
  <si>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</si>
  <si>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</si>
  <si>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</si>
  <si>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</si>
  <si>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</si>
  <si>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</si>
  <si>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</si>
  <si>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</si>
  <si>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</si>
  <si>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</si>
  <si>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</si>
  <si>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</si>
  <si>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</si>
  <si>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</si>
  <si>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</si>
  <si>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</si>
  <si>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</si>
  <si>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</si>
  <si>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</si>
  <si>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</si>
  <si>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</si>
  <si>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</si>
  <si>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</si>
  <si>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</si>
  <si>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</si>
  <si>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</si>
  <si>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</si>
  <si>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</si>
  <si>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</si>
  <si>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</si>
  <si>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</si>
  <si>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</si>
  <si>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</si>
  <si>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</si>
  <si>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</si>
  <si>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</si>
  <si>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</si>
  <si>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</si>
  <si>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</si>
  <si>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</si>
  <si>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</si>
  <si>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</si>
  <si>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</si>
  <si>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</si>
  <si>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</si>
  <si>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</si>
  <si>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</si>
  <si>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</si>
  <si>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</si>
  <si>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</si>
  <si>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</si>
  <si>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</si>
  <si>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</si>
  <si>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</si>
  <si>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</si>
  <si>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</si>
  <si>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</si>
  <si>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</si>
  <si>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</si>
  <si>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</si>
  <si>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</si>
  <si>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</si>
  <si>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</si>
  <si>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</si>
  <si>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</si>
  <si>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</si>
  <si>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</si>
  <si>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</si>
  <si>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</si>
  <si>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</si>
  <si>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</si>
  <si>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</si>
  <si>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</si>
  <si>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</si>
  <si>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</si>
  <si>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</si>
  <si>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</si>
  <si>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</si>
  <si>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</si>
  <si>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</si>
  <si>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</si>
  <si>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</si>
  <si>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</si>
  <si>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</si>
  <si>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</si>
  <si>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</si>
  <si>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</si>
  <si>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</si>
  <si>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</si>
  <si>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</si>
  <si>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</si>
  <si>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</si>
  <si>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</si>
  <si>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</si>
  <si>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</si>
  <si>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</si>
  <si>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</si>
  <si>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</si>
  <si>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</si>
  <si>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</si>
  <si>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</si>
  <si>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</si>
  <si>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</si>
  <si>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</si>
  <si>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</si>
  <si>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</si>
  <si>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</si>
  <si>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</si>
  <si>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</si>
  <si>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</si>
  <si>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</si>
  <si>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</si>
  <si>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</si>
  <si>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</si>
  <si>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</si>
  <si>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</si>
  <si>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</si>
  <si>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</si>
  <si>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</si>
  <si>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</si>
  <si>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</si>
  <si>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</si>
  <si>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</si>
  <si>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</si>
  <si>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</si>
  <si>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</si>
  <si>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</si>
  <si>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</si>
  <si>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</si>
  <si>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</si>
  <si>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</si>
  <si>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</si>
  <si>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</si>
  <si>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</si>
  <si>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</si>
  <si>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</si>
  <si>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</si>
  <si>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</si>
  <si>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</si>
  <si>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</si>
  <si>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</si>
  <si>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</si>
  <si>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</si>
  <si>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</si>
  <si>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</si>
  <si>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</si>
  <si>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</si>
  <si>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</si>
  <si>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</si>
  <si>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</si>
  <si>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</si>
  <si>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</si>
  <si>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</si>
  <si>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</si>
  <si>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</si>
  <si>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</si>
  <si>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</si>
  <si>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</si>
  <si>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</si>
  <si>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</si>
  <si>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</si>
  <si>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</si>
  <si>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</si>
  <si>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</si>
  <si>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</si>
  <si>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</si>
  <si>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</si>
  <si>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</si>
  <si>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</si>
  <si>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</si>
  <si>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</si>
  <si>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</si>
  <si>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</si>
  <si>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</si>
  <si>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</si>
  <si>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</si>
  <si>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</si>
  <si>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</si>
  <si>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</si>
  <si>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</si>
  <si>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</si>
  <si>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</si>
  <si>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</si>
  <si>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</si>
  <si>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</si>
  <si>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</si>
  <si>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</si>
  <si>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</si>
  <si>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</si>
  <si>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</si>
  <si>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</si>
  <si>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</si>
  <si>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</si>
  <si>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</si>
  <si>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</si>
  <si>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</si>
  <si>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</si>
  <si>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</si>
  <si>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</si>
  <si>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</si>
  <si>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</si>
  <si>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</si>
  <si>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</si>
  <si>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</si>
  <si>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</si>
  <si>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</si>
  <si>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</si>
  <si>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</si>
  <si>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</si>
  <si>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</si>
  <si>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</si>
  <si>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</si>
  <si>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</si>
  <si>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</si>
  <si>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</si>
  <si>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</si>
  <si>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</si>
  <si>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</si>
  <si>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</si>
  <si>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</si>
  <si>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</si>
  <si>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</si>
  <si>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</si>
  <si>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</si>
  <si>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</si>
  <si>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</si>
  <si>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</si>
  <si>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</si>
  <si>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</si>
  <si>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</si>
  <si>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</si>
  <si>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</si>
  <si>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</si>
  <si>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</si>
  <si>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</si>
  <si>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</si>
  <si>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</si>
  <si>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</si>
  <si>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</si>
  <si>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</si>
  <si>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</si>
  <si>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</si>
  <si>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</si>
  <si>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</si>
  <si>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</si>
  <si>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</si>
  <si>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</si>
  <si>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</si>
  <si>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</si>
  <si>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</si>
  <si>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</si>
  <si>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</si>
  <si>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</si>
  <si>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</si>
  <si>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</si>
  <si>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</si>
  <si>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</si>
  <si>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</si>
  <si>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</si>
  <si>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</si>
  <si>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</si>
  <si>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</si>
  <si>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</si>
  <si>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</si>
  <si>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</si>
  <si>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</si>
  <si>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</si>
  <si>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</si>
  <si>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</si>
  <si>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</si>
  <si>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</si>
  <si>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</si>
  <si>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</si>
  <si>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</si>
  <si>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</si>
  <si>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</si>
  <si>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</si>
  <si>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</si>
  <si>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</si>
  <si>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</si>
  <si>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</si>
  <si>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</si>
  <si>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</si>
  <si>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</si>
  <si>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</si>
  <si>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</si>
  <si>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</si>
  <si>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</si>
  <si>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</si>
  <si>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</si>
  <si>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</si>
  <si>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</si>
  <si>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</si>
  <si>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</si>
  <si>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</si>
  <si>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</si>
  <si>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</si>
  <si>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</si>
  <si>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</si>
  <si>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</si>
  <si>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</si>
  <si>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</si>
  <si>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</si>
  <si>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</si>
  <si>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</si>
  <si>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</si>
  <si>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</si>
  <si>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</si>
  <si>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</si>
  <si>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</si>
  <si>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</si>
  <si>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</si>
  <si>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</si>
  <si>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</si>
  <si>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</si>
  <si>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</si>
  <si>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</si>
  <si>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</si>
  <si>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</si>
  <si>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</si>
  <si>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</si>
  <si>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</si>
  <si>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</si>
  <si>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</si>
  <si>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</si>
  <si>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</si>
  <si>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</si>
  <si>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</si>
  <si>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</si>
  <si>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</si>
  <si>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</si>
  <si>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</si>
  <si>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</si>
  <si>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</si>
  <si>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</si>
  <si>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</si>
  <si>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</si>
  <si>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</si>
  <si>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</si>
  <si>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</si>
  <si>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</si>
  <si>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</si>
  <si>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</si>
  <si>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</si>
  <si>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</si>
  <si>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</si>
  <si>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</si>
  <si>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</si>
  <si>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</si>
  <si>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</si>
  <si>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</si>
  <si>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</si>
  <si>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</si>
  <si>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</si>
  <si>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</si>
  <si>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</si>
  <si>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</si>
  <si>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</si>
  <si>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</si>
  <si>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</si>
  <si>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</si>
  <si>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</si>
  <si>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</si>
  <si>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</si>
  <si>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</si>
  <si>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</si>
  <si>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</si>
  <si>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</si>
  <si>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</si>
  <si>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</si>
  <si>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</si>
  <si>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</si>
  <si>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</si>
  <si>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</si>
  <si>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</si>
  <si>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</si>
  <si>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</si>
  <si>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</si>
  <si>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</si>
  <si>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</si>
  <si>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</si>
  <si>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</si>
  <si>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</si>
  <si>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</si>
  <si>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</si>
  <si>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</si>
  <si>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</si>
  <si>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</si>
  <si>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</si>
  <si>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</si>
  <si>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</si>
  <si>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</si>
  <si>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</si>
  <si>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</si>
  <si>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</si>
  <si>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</si>
  <si>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</si>
  <si>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</si>
  <si>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</si>
  <si>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</si>
  <si>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</si>
  <si>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</si>
  <si>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</si>
  <si>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</si>
  <si>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</si>
  <si>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</si>
  <si>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</si>
  <si>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</si>
  <si>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</si>
  <si>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</si>
  <si>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</si>
  <si>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</si>
  <si>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</si>
  <si>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</si>
  <si>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</si>
  <si>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</si>
  <si>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</si>
  <si>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</si>
  <si>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</si>
  <si>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</si>
  <si>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</si>
  <si>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</si>
  <si>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</si>
  <si>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</si>
  <si>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</si>
  <si>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</si>
  <si>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</si>
  <si>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</si>
  <si>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</si>
  <si>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</si>
  <si>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</si>
  <si>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</si>
  <si>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</si>
  <si>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</si>
  <si>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</si>
  <si>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</si>
  <si>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</si>
  <si>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</si>
  <si>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</si>
  <si>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</si>
  <si>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</si>
  <si>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</si>
  <si>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</si>
  <si>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</si>
  <si>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</si>
  <si>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</si>
  <si>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</si>
  <si>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</si>
  <si>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</si>
  <si>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</si>
  <si>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</si>
  <si>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</si>
  <si>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</si>
  <si>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</si>
  <si>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</si>
  <si>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</si>
  <si>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</si>
  <si>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</si>
  <si>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</si>
  <si>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</si>
  <si>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</si>
  <si>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</si>
  <si>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</si>
  <si>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</si>
  <si>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</si>
  <si>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</si>
  <si>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</si>
  <si>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</si>
  <si>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</si>
  <si>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</si>
  <si>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</si>
  <si>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</si>
  <si>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</si>
  <si>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</si>
  <si>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</si>
  <si>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</si>
  <si>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</si>
  <si>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</si>
  <si>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</si>
  <si>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</si>
  <si>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</si>
  <si>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</si>
  <si>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</si>
  <si>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</si>
  <si>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</si>
  <si>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</si>
  <si>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</si>
  <si>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</si>
  <si>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</si>
  <si>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</si>
  <si>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</si>
  <si>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</si>
  <si>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</si>
  <si>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</si>
  <si>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</si>
  <si>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</si>
  <si>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</si>
  <si>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</si>
  <si>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</si>
  <si>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</si>
  <si>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</si>
  <si>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</si>
  <si>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</si>
  <si>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</si>
  <si>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</si>
  <si>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</si>
  <si>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</si>
  <si>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</si>
  <si>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</si>
  <si>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</si>
  <si>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</si>
  <si>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</si>
  <si>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</si>
  <si>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</si>
  <si>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</si>
  <si>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</si>
  <si>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</si>
  <si>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</si>
  <si>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</si>
  <si>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</si>
  <si>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</si>
  <si>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</si>
  <si>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</si>
  <si>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</si>
  <si>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</si>
  <si>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</si>
  <si>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</si>
  <si>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</si>
  <si>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</si>
  <si>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</si>
  <si>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</si>
  <si>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</si>
  <si>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</si>
  <si>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</si>
  <si>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</si>
  <si>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</si>
  <si>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</si>
  <si>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</si>
  <si>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</si>
  <si>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</si>
  <si>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</si>
  <si>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</si>
  <si>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</si>
  <si>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</si>
  <si>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</si>
  <si>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</si>
  <si>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</si>
  <si>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</si>
  <si>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</si>
  <si>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</si>
  <si>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</si>
  <si>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</si>
  <si>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</si>
  <si>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</si>
  <si>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</si>
  <si>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</si>
  <si>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</si>
  <si>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</si>
  <si>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</si>
  <si>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</si>
  <si>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</si>
  <si>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</si>
  <si>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</si>
  <si>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</si>
  <si>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</si>
  <si>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</si>
  <si>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</si>
  <si>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</si>
  <si>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</si>
  <si>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</si>
  <si>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</si>
  <si>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</si>
  <si>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</si>
  <si>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</si>
  <si>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</si>
  <si>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</si>
  <si>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</si>
  <si>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</si>
  <si>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</si>
  <si>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</si>
  <si>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</si>
  <si>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</si>
  <si>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</si>
  <si>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</si>
  <si>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</si>
  <si>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</si>
  <si>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</si>
  <si>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</si>
  <si>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</si>
  <si>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</si>
  <si>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</si>
  <si>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</si>
  <si>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</si>
  <si>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</si>
  <si>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</si>
  <si>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</si>
  <si>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</si>
  <si>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</si>
  <si>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</si>
  <si>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</si>
  <si>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</si>
  <si>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</si>
  <si>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</si>
  <si>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</si>
  <si>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</si>
  <si>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</si>
  <si>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</si>
  <si>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</si>
  <si>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</si>
  <si>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</si>
  <si>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</si>
  <si>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</si>
  <si>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</si>
  <si>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</si>
  <si>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</si>
  <si>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</si>
  <si>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</si>
  <si>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</si>
  <si>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</si>
  <si>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</si>
  <si>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</si>
  <si>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</si>
  <si>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</si>
  <si>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</si>
  <si>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</si>
  <si>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</si>
  <si>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</si>
  <si>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</si>
  <si>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</si>
  <si>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</si>
  <si>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</si>
  <si>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</si>
  <si>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</si>
  <si>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</si>
  <si>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</si>
  <si>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</si>
  <si>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</si>
  <si>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</si>
  <si>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</si>
  <si>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</si>
  <si>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</si>
  <si>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</si>
  <si>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</si>
  <si>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</si>
  <si>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</si>
  <si>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</si>
  <si>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</si>
  <si>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</si>
  <si>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</si>
  <si>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</si>
  <si>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</si>
  <si>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</si>
  <si>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</si>
  <si>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</si>
  <si>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</si>
  <si>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</si>
  <si>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</si>
  <si>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</si>
  <si>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</si>
  <si>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</si>
  <si>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</si>
  <si>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</si>
  <si>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</si>
  <si>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</si>
  <si>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</si>
  <si>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</si>
  <si>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</si>
  <si>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</si>
  <si>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</si>
  <si>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</si>
  <si>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</si>
  <si>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</si>
  <si>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</si>
  <si>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</si>
  <si>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</si>
  <si>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</si>
  <si>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</si>
  <si>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</si>
  <si>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</si>
  <si>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</si>
  <si>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</si>
  <si>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</si>
  <si>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</si>
  <si>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</si>
  <si>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</si>
  <si>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</si>
  <si>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</si>
  <si>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</si>
  <si>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</si>
  <si>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</si>
  <si>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</si>
  <si>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</si>
  <si>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</si>
  <si>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</si>
  <si>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</si>
  <si>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</si>
  <si>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</si>
  <si>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</si>
  <si>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</si>
  <si>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</si>
  <si>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</si>
  <si>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</si>
  <si>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</si>
  <si>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</si>
  <si>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</si>
  <si>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</si>
  <si>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</si>
  <si>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</si>
  <si>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</si>
  <si>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</si>
  <si>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</si>
  <si>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</si>
  <si>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</si>
  <si>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</si>
  <si>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</si>
  <si>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</si>
  <si>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</si>
  <si>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</si>
  <si>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</si>
  <si>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</si>
  <si>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</si>
  <si>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</si>
  <si>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</si>
  <si>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</si>
  <si>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</si>
  <si>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</si>
  <si>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</si>
  <si>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</si>
  <si>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</si>
  <si>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</si>
  <si>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</si>
  <si>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</si>
  <si>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</si>
  <si>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</si>
  <si>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</si>
  <si>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</si>
  <si>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</si>
  <si>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</si>
  <si>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</si>
  <si>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</si>
  <si>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</si>
  <si>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</si>
  <si>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</si>
  <si>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</si>
  <si>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</si>
  <si>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</si>
  <si>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</si>
  <si>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</si>
  <si>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</si>
  <si>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</si>
  <si>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</si>
  <si>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</si>
  <si>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</si>
  <si>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</si>
  <si>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</si>
  <si>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</si>
  <si>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</si>
  <si>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</si>
  <si>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</si>
  <si>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</si>
  <si>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</si>
  <si>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</si>
  <si>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</si>
  <si>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</si>
  <si>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</si>
  <si>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</si>
  <si>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</si>
  <si>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</si>
  <si>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</si>
  <si>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</si>
  <si>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</si>
  <si>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</si>
  <si>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</si>
  <si>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</si>
  <si>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</si>
  <si>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</si>
  <si>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</si>
  <si>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</si>
  <si>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</si>
  <si>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</si>
  <si>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</si>
  <si>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</si>
  <si>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</si>
  <si>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</si>
  <si>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</si>
  <si>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</si>
  <si>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</si>
  <si>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</si>
  <si>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</si>
  <si>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</si>
  <si>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</si>
  <si>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</si>
  <si>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</si>
  <si>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</si>
  <si>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</si>
  <si>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</si>
  <si>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</si>
  <si>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</si>
  <si>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</si>
  <si>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</si>
  <si>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</si>
  <si>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</si>
  <si>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</si>
  <si>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</si>
  <si>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</si>
  <si>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</si>
  <si>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</si>
  <si>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</si>
  <si>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</si>
  <si>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</si>
  <si>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</si>
  <si>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</si>
  <si>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</si>
  <si>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</si>
  <si>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</si>
  <si>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</si>
  <si>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</si>
  <si>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</si>
  <si>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</si>
  <si>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</si>
  <si>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</si>
  <si>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</si>
  <si>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</si>
  <si>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</si>
  <si>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</si>
  <si>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</si>
  <si>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</si>
  <si>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</si>
  <si>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</si>
  <si>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</si>
  <si>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</si>
  <si>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</si>
  <si>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</si>
  <si>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</si>
  <si>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</si>
  <si>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</si>
  <si>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</si>
  <si>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</si>
  <si>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</si>
  <si>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</si>
  <si>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</si>
  <si>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</si>
  <si>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</si>
  <si>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</si>
  <si>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</si>
  <si>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</si>
  <si>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</si>
  <si>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</si>
  <si>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</si>
  <si>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</si>
  <si>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</si>
  <si>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</si>
  <si>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</si>
  <si>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</si>
  <si>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</si>
  <si>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</si>
  <si>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</si>
  <si>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</si>
  <si>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</si>
  <si>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</si>
  <si>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</si>
  <si>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</si>
  <si>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</si>
  <si>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</si>
  <si>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</si>
  <si>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</si>
  <si>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</si>
  <si>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</si>
  <si>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</si>
  <si>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</si>
  <si>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</si>
  <si>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</si>
  <si>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</si>
  <si>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</si>
  <si>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</si>
  <si>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</si>
  <si>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</si>
  <si>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</si>
  <si>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</si>
  <si>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</si>
  <si>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</si>
  <si>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</si>
  <si>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</si>
  <si>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</si>
  <si>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</si>
  <si>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</si>
  <si>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</si>
  <si>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</si>
  <si>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</si>
  <si>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</si>
  <si>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</si>
  <si>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</si>
  <si>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</si>
  <si>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</si>
  <si>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</si>
  <si>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</si>
  <si>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</si>
  <si>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</si>
  <si>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</si>
  <si>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</si>
  <si>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</si>
  <si>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</si>
  <si>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</si>
  <si>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</si>
  <si>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</si>
  <si>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</si>
  <si>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</si>
  <si>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</si>
  <si>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</si>
  <si>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</si>
  <si>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</si>
  <si>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</si>
  <si>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</si>
  <si>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</si>
  <si>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</si>
  <si>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</si>
  <si>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</si>
  <si>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</si>
  <si>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</si>
  <si>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</si>
  <si>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</si>
  <si>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</si>
  <si>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</si>
  <si>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</si>
  <si>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</si>
  <si>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</si>
  <si>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</si>
  <si>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</si>
  <si>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</si>
  <si>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</si>
  <si>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</si>
  <si>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</si>
  <si>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</si>
  <si>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</si>
  <si>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</si>
  <si>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</si>
  <si>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</si>
  <si>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</si>
  <si>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</si>
  <si>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</si>
  <si>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</si>
  <si>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</si>
  <si>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</si>
  <si>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</si>
  <si>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</si>
  <si>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</si>
  <si>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</si>
  <si>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</si>
  <si>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</si>
  <si>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</si>
  <si>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</si>
  <si>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</si>
  <si>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</si>
  <si>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</si>
  <si>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</si>
  <si>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</si>
  <si>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</si>
  <si>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</si>
  <si>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</si>
  <si>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</si>
  <si>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</si>
  <si>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</si>
  <si>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</si>
  <si>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</si>
  <si>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</si>
  <si>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</si>
  <si>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</si>
  <si>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</si>
  <si>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</si>
  <si>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</si>
  <si>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</si>
  <si>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</si>
  <si>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</si>
  <si>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</si>
  <si>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</si>
  <si>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</si>
  <si>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</si>
  <si>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</si>
  <si>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</si>
  <si>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</si>
  <si>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</si>
  <si>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</si>
  <si>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</si>
  <si>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</si>
  <si>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</si>
  <si>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</si>
  <si>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</si>
  <si>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</si>
  <si>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</si>
  <si>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</si>
  <si>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</si>
  <si>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</si>
  <si>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</si>
  <si>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</si>
  <si>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</si>
  <si>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</si>
  <si>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</si>
  <si>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</si>
  <si>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</si>
  <si>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</si>
  <si>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</si>
  <si>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</si>
  <si>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</si>
  <si>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</si>
  <si>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</si>
  <si>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</si>
  <si>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</si>
  <si>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</si>
  <si>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</si>
  <si>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</si>
  <si>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</si>
  <si>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</si>
  <si>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</si>
  <si>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</si>
  <si>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</si>
  <si>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</si>
  <si>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</si>
  <si>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</si>
  <si>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</si>
  <si>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</si>
  <si>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</si>
  <si>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</si>
  <si>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</si>
  <si>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</si>
  <si>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</si>
  <si>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</si>
  <si>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</si>
  <si>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</si>
  <si>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</si>
  <si>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</si>
  <si>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</si>
  <si>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</si>
  <si>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</si>
  <si>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</si>
  <si>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</si>
  <si>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</si>
  <si>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</si>
  <si>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</si>
  <si>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</si>
  <si>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</si>
  <si>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</si>
  <si>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</si>
  <si>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</si>
  <si>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</si>
  <si>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</si>
  <si>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</si>
  <si>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</si>
  <si>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</si>
  <si>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</si>
  <si>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</si>
  <si>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</si>
  <si>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</si>
  <si>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</si>
  <si>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</si>
  <si>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</si>
  <si>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</si>
  <si>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</si>
  <si>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</si>
  <si>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</si>
  <si>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</si>
  <si>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</si>
  <si>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</si>
  <si>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</si>
  <si>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</si>
  <si>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</si>
  <si>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</si>
  <si>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</si>
  <si>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</si>
  <si>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</si>
  <si>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</si>
  <si>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</si>
  <si>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</si>
  <si>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</si>
  <si>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</si>
  <si>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</si>
  <si>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</si>
  <si>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</si>
  <si>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</si>
  <si>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</si>
  <si>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</si>
  <si>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</si>
  <si>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</si>
  <si>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</si>
  <si>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</si>
  <si>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</si>
  <si>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</si>
  <si>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</si>
  <si>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</si>
  <si>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</si>
  <si>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</si>
  <si>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</si>
  <si>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</si>
  <si>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</si>
  <si>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</si>
  <si>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</si>
  <si>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</si>
  <si>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</si>
  <si>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</si>
  <si>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</si>
  <si>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</si>
  <si>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</si>
  <si>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</si>
  <si>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</si>
  <si>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</si>
  <si>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</si>
  <si>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</si>
  <si>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</si>
  <si>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</si>
  <si>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</si>
  <si>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</si>
  <si>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</si>
  <si>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</si>
  <si>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</si>
  <si>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</si>
  <si>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</si>
  <si>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</si>
  <si>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</si>
  <si>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</si>
  <si>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</si>
  <si>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</si>
  <si>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</si>
  <si>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</si>
  <si>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</si>
  <si>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</si>
  <si>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</si>
  <si>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</si>
  <si>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</si>
  <si>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</si>
  <si>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</si>
  <si>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</si>
  <si>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</si>
  <si>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</si>
  <si>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</si>
  <si>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</si>
  <si>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</si>
  <si>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</si>
  <si>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</si>
  <si>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</si>
  <si>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</si>
  <si>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</si>
  <si>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</si>
  <si>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</si>
  <si>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</si>
  <si>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</si>
  <si>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</si>
  <si>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</si>
  <si>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</si>
  <si>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</si>
  <si>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</si>
  <si>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</si>
  <si>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</si>
  <si>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</si>
  <si>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</si>
  <si>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</si>
  <si>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</si>
  <si>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</si>
  <si>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</si>
  <si>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</si>
  <si>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</si>
  <si>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</si>
  <si>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</si>
  <si>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</si>
  <si>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</si>
  <si>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</si>
  <si>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</si>
  <si>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</si>
  <si>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</si>
  <si>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</si>
  <si>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</si>
  <si>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</si>
  <si>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</si>
  <si>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</si>
  <si>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</si>
  <si>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</si>
  <si>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</si>
  <si>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</si>
  <si>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</si>
  <si>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</si>
  <si>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</si>
  <si>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</si>
  <si>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</si>
  <si>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</si>
  <si>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</si>
  <si>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</si>
  <si>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</si>
  <si>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</si>
  <si>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</si>
  <si>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</si>
  <si>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</si>
  <si>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</si>
  <si>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</si>
  <si>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</si>
  <si>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</si>
  <si>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</si>
  <si>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</si>
  <si>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</si>
  <si>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</si>
  <si>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</si>
  <si>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</si>
  <si>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</si>
  <si>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</si>
  <si>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</si>
  <si>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</si>
  <si>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</si>
  <si>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</si>
  <si>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</si>
  <si>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</si>
  <si>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</si>
  <si>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</si>
  <si>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</si>
  <si>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</si>
  <si>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</si>
  <si>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</si>
  <si>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</si>
  <si>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</si>
  <si>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</si>
  <si>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</si>
  <si>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</si>
  <si>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</si>
  <si>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</si>
  <si>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</si>
  <si>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</si>
  <si>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</si>
  <si>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</si>
  <si>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</si>
  <si>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</si>
  <si>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</si>
  <si>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</si>
  <si>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</si>
  <si>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</si>
  <si>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</si>
  <si>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</si>
  <si>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</si>
  <si>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</si>
  <si>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</si>
  <si>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</si>
  <si>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</si>
  <si>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</si>
  <si>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</si>
  <si>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</si>
  <si>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</si>
  <si>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</si>
  <si>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</si>
  <si>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</si>
  <si>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</si>
  <si>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</si>
  <si>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</si>
  <si>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</si>
  <si>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</si>
  <si>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</si>
  <si>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</si>
  <si>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</si>
  <si>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</si>
  <si>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</si>
  <si>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</si>
  <si>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</si>
  <si>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</si>
  <si>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</si>
  <si>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</si>
  <si>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</si>
  <si>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</si>
  <si>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</si>
  <si>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</si>
  <si>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</si>
  <si>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</si>
  <si>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</si>
  <si>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</si>
  <si>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</si>
  <si>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</si>
  <si>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</si>
  <si>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</si>
  <si>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</si>
  <si>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</si>
  <si>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</si>
  <si>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</si>
  <si>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</si>
  <si>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</si>
  <si>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</si>
  <si>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</si>
  <si>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</si>
  <si>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</si>
  <si>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</si>
  <si>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</si>
  <si>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</si>
  <si>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</si>
  <si>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</si>
  <si>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</si>
  <si>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</si>
  <si>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</si>
  <si>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</si>
  <si>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</si>
  <si>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</si>
  <si>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</si>
  <si>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</si>
  <si>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</si>
  <si>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</si>
  <si>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</si>
  <si>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</si>
  <si>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</si>
  <si>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</si>
  <si>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</si>
  <si>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</si>
  <si>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</si>
  <si>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</si>
  <si>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</si>
  <si>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</si>
  <si>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</si>
  <si>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</si>
  <si>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</si>
  <si>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</si>
  <si>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</si>
  <si>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</si>
  <si>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</si>
  <si>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</si>
  <si>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</si>
  <si>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</si>
  <si>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</si>
  <si>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</si>
  <si>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</si>
  <si>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</si>
  <si>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</si>
  <si>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</si>
  <si>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</si>
  <si>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</si>
  <si>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</si>
  <si>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</si>
  <si>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</si>
  <si>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</si>
  <si>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</si>
  <si>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</si>
  <si>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</si>
  <si>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</si>
  <si>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</si>
  <si>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</si>
  <si>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</si>
  <si>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</si>
  <si>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</si>
  <si>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</si>
  <si>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</si>
  <si>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</si>
  <si>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</si>
  <si>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</si>
  <si>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</si>
  <si>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</si>
  <si>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</si>
  <si>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</si>
  <si>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</si>
  <si>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</si>
  <si>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</si>
  <si>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</si>
  <si>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</si>
  <si>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</si>
  <si>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</si>
  <si>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</si>
  <si>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</si>
  <si>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</si>
  <si>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</si>
  <si>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</si>
  <si>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</si>
  <si>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</si>
  <si>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</si>
  <si>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</si>
  <si>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</si>
  <si>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</si>
  <si>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</si>
  <si>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</si>
  <si>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</si>
  <si>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</si>
  <si>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</si>
  <si>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</si>
  <si>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</si>
  <si>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</si>
  <si>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</si>
  <si>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</si>
  <si>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</si>
  <si>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</si>
  <si>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</si>
  <si>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</si>
  <si>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</si>
  <si>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</si>
  <si>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</si>
  <si>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</si>
  <si>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</si>
  <si>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</si>
  <si>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</si>
  <si>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</si>
  <si>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</si>
  <si>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</si>
  <si>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</si>
  <si>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</si>
  <si>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</si>
  <si>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</si>
  <si>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</si>
  <si>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</si>
  <si>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</si>
  <si>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</si>
  <si>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</si>
  <si>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</si>
  <si>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</si>
  <si>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</si>
  <si>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</si>
  <si>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</si>
  <si>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</si>
  <si>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</si>
  <si>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</si>
  <si>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</si>
  <si>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</si>
  <si>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</si>
  <si>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</si>
  <si>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</si>
  <si>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</si>
  <si>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</si>
  <si>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</si>
  <si>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</si>
  <si>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</si>
  <si>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</si>
  <si>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</si>
  <si>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</si>
  <si>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</si>
  <si>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</si>
  <si>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</si>
  <si>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</si>
  <si>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</si>
  <si>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</si>
  <si>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</si>
  <si>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</si>
  <si>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</si>
  <si>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</si>
  <si>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</si>
  <si>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</si>
  <si>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</si>
  <si>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</si>
  <si>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</si>
  <si>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</si>
  <si>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</si>
  <si>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</si>
  <si>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</si>
  <si>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</si>
  <si>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</si>
  <si>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</si>
  <si>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</si>
  <si>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</si>
  <si>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</si>
  <si>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</si>
  <si>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</si>
  <si>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</si>
  <si>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</si>
  <si>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</si>
  <si>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</si>
  <si>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</si>
  <si>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</si>
  <si>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</si>
  <si>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</si>
  <si>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</si>
  <si>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</si>
  <si>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</si>
  <si>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</si>
  <si>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</si>
  <si>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</si>
  <si>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</si>
  <si>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</si>
  <si>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</si>
  <si>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</si>
  <si>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</si>
  <si>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</si>
  <si>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</si>
  <si>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</si>
  <si>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</si>
  <si>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</si>
  <si>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</si>
  <si>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</si>
  <si>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</si>
  <si>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</si>
  <si>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</si>
  <si>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</si>
  <si>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</si>
  <si>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</si>
  <si>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</si>
  <si>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</si>
  <si>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</si>
  <si>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</si>
  <si>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</si>
  <si>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</si>
  <si>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</si>
  <si>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</si>
  <si>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</si>
  <si>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</si>
  <si>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</si>
  <si>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</si>
  <si>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</si>
  <si>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</si>
  <si>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</si>
  <si>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</si>
  <si>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</si>
  <si>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</si>
  <si>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</si>
  <si>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</si>
  <si>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</si>
  <si>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</si>
  <si>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</si>
  <si>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</si>
  <si>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</si>
  <si>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</si>
  <si>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</si>
  <si>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</si>
  <si>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</si>
  <si>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</si>
  <si>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</si>
  <si>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</si>
  <si>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</si>
  <si>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</si>
  <si>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</si>
  <si>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</si>
  <si>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</si>
  <si>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</si>
  <si>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</si>
  <si>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</si>
  <si>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</si>
  <si>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</si>
  <si>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</si>
  <si>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</si>
  <si>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</si>
  <si>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</si>
  <si>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</si>
  <si>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</si>
  <si>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</si>
  <si>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</si>
  <si>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</si>
  <si>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</si>
  <si>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</si>
  <si>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</si>
  <si>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</si>
  <si>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</si>
  <si>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</si>
  <si>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</si>
  <si>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</si>
  <si>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</si>
  <si>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</si>
  <si>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</si>
  <si>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</si>
  <si>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</si>
  <si>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</si>
  <si>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</si>
  <si>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</si>
  <si>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</si>
  <si>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</si>
  <si>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</si>
  <si>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</si>
  <si>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</si>
  <si>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</si>
  <si>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</si>
  <si>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</si>
  <si>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</si>
  <si>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</si>
  <si>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</si>
  <si>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</si>
  <si>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</si>
  <si>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</si>
  <si>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</si>
  <si>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</si>
  <si>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</si>
  <si>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</si>
  <si>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</si>
  <si>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</si>
  <si>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</si>
  <si>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</si>
  <si>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</si>
  <si>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</si>
  <si>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</si>
  <si>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</si>
  <si>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</si>
  <si>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</si>
  <si>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</si>
  <si>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</si>
  <si>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</si>
  <si>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</si>
  <si>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</si>
  <si>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</si>
  <si>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</si>
  <si>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</si>
  <si>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</si>
  <si>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</si>
  <si>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</si>
  <si>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</si>
  <si>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</si>
  <si>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</si>
  <si>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</si>
  <si>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</si>
  <si>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</si>
  <si>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</si>
  <si>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</si>
  <si>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</si>
  <si>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</si>
  <si>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</si>
  <si>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</si>
  <si>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</si>
  <si>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</si>
  <si>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</si>
  <si>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</si>
  <si>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</si>
  <si>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</si>
  <si>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</si>
  <si>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</si>
  <si>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</si>
  <si>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</si>
  <si>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</si>
  <si>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</si>
  <si>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</si>
  <si>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</si>
  <si>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</si>
  <si>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</si>
  <si>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</si>
  <si>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</si>
  <si>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</si>
  <si>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</si>
  <si>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</si>
  <si>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</si>
  <si>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</si>
  <si>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</si>
  <si>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</si>
  <si>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</si>
  <si>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</si>
  <si>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</si>
  <si>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</si>
  <si>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</si>
  <si>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</si>
  <si>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</si>
  <si>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</si>
  <si>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</si>
  <si>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</si>
  <si>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</si>
  <si>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</si>
  <si>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</si>
  <si>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</si>
  <si>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</si>
  <si>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</si>
  <si>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</si>
  <si>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</si>
  <si>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</si>
  <si>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</si>
  <si>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</si>
  <si>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</si>
  <si>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</si>
  <si>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</si>
  <si>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</si>
  <si>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</si>
  <si>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</si>
  <si>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</si>
  <si>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</si>
  <si>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</si>
  <si>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</si>
  <si>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</si>
  <si>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</si>
  <si>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</si>
  <si>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</si>
  <si>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</si>
  <si>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</si>
  <si>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</si>
  <si>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</si>
  <si>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</si>
  <si>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</si>
  <si>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</si>
  <si>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</si>
  <si>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</si>
  <si>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</si>
  <si>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</si>
  <si>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</si>
  <si>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</si>
  <si>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</si>
  <si>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</si>
  <si>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</si>
  <si>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</si>
  <si>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</si>
  <si>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</si>
  <si>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</si>
  <si>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</si>
  <si>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</si>
  <si>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</si>
  <si>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</si>
  <si>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</si>
  <si>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</si>
  <si>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</si>
  <si>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</si>
  <si>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</si>
  <si>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</si>
  <si>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</si>
  <si>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</si>
  <si>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</si>
  <si>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</si>
  <si>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</si>
  <si>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</si>
  <si>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</si>
  <si>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</si>
  <si>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</si>
  <si>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</si>
  <si>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</si>
  <si>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</si>
  <si>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</si>
  <si>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</si>
  <si>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</si>
  <si>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</si>
  <si>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</si>
  <si>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</si>
  <si>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</si>
  <si>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</si>
  <si>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</si>
  <si>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</si>
  <si>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</si>
  <si>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</si>
  <si>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</si>
  <si>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</si>
  <si>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</si>
  <si>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</si>
  <si>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</si>
  <si>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</si>
  <si>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</si>
  <si>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</si>
  <si>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</si>
  <si>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</si>
  <si>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</si>
  <si>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</si>
  <si>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</si>
  <si>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</si>
  <si>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</si>
  <si>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</si>
  <si>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</si>
  <si>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</si>
  <si>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</si>
  <si>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</si>
  <si>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</si>
  <si>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</si>
  <si>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</si>
  <si>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</si>
  <si>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</si>
  <si>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</si>
  <si>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</si>
  <si>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</si>
  <si>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</si>
  <si>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</si>
  <si>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</si>
  <si>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</si>
  <si>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</si>
  <si>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</si>
  <si>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</si>
  <si>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</si>
  <si>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</si>
  <si>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</si>
  <si>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</si>
  <si>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</si>
  <si>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</si>
  <si>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</si>
  <si>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</si>
  <si>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</si>
  <si>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</si>
  <si>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</si>
  <si>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</si>
  <si>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</si>
  <si>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</si>
  <si>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</si>
  <si>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</si>
  <si>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</si>
  <si>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</si>
  <si>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</si>
  <si>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</si>
  <si>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</si>
  <si>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</si>
  <si>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</si>
  <si>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</si>
  <si>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</si>
  <si>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</si>
  <si>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</si>
  <si>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</si>
  <si>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</si>
  <si>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</si>
  <si>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</si>
  <si>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</si>
  <si>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</si>
  <si>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</si>
  <si>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</si>
  <si>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</si>
  <si>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</si>
  <si>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</si>
  <si>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</si>
  <si>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</si>
  <si>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</si>
  <si>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</si>
  <si>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</si>
  <si>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</si>
  <si>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</si>
  <si>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</si>
  <si>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</si>
  <si>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</si>
  <si>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</si>
  <si>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</si>
  <si>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</si>
  <si>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</si>
  <si>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</si>
  <si>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</si>
  <si>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</si>
  <si>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</si>
  <si>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</si>
  <si>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</si>
  <si>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</si>
  <si>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</si>
  <si>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</si>
  <si>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</si>
  <si>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</si>
  <si>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</si>
  <si>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</si>
  <si>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</si>
  <si>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</si>
  <si>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</si>
  <si>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</si>
  <si>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</si>
  <si>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</si>
  <si>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</si>
  <si>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</si>
  <si>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</si>
  <si>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</si>
  <si>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</si>
  <si>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</si>
  <si>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</si>
  <si>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</si>
  <si>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</si>
  <si>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</si>
  <si>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</si>
  <si>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</si>
  <si>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</si>
  <si>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</si>
  <si>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</si>
  <si>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</si>
  <si>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</si>
  <si>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</si>
  <si>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</si>
  <si>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</si>
  <si>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</si>
  <si>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</si>
  <si>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</si>
  <si>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</si>
  <si>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</si>
  <si>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</si>
  <si>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</si>
  <si>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</si>
  <si>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</si>
  <si>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</si>
  <si>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</si>
  <si>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</si>
  <si>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</si>
  <si>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</si>
  <si>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</si>
  <si>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</si>
  <si>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</si>
  <si>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</si>
  <si>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</si>
  <si>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</si>
  <si>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</si>
  <si>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</si>
  <si>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</si>
  <si>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</si>
  <si>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</si>
  <si>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</si>
  <si>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</si>
  <si>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</si>
  <si>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</si>
  <si>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</si>
  <si>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</si>
  <si>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</si>
  <si>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</si>
  <si>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</si>
  <si>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</si>
  <si>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</si>
  <si>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</si>
  <si>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</si>
  <si>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</si>
  <si>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</si>
  <si>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</si>
  <si>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</si>
  <si>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</si>
  <si>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</si>
  <si>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</si>
  <si>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</si>
  <si>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</si>
  <si>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</si>
  <si>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</si>
  <si>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</si>
  <si>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</si>
  <si>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</si>
  <si>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</si>
  <si>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</si>
  <si>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</si>
  <si>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</si>
  <si>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</si>
  <si>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</si>
  <si>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</si>
  <si>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</si>
  <si>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</si>
  <si>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</si>
  <si>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</si>
  <si>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</si>
  <si>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</si>
  <si>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</si>
  <si>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</si>
  <si>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</si>
  <si>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</si>
  <si>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</si>
  <si>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</si>
  <si>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</si>
  <si>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</si>
  <si>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</si>
  <si>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</si>
  <si>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</si>
  <si>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</si>
  <si>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</si>
  <si>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</si>
  <si>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</si>
  <si>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</si>
  <si>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</si>
  <si>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</si>
  <si>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</si>
  <si>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</si>
  <si>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</si>
  <si>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</si>
  <si>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</si>
  <si>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</si>
  <si>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</si>
  <si>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</si>
  <si>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</si>
  <si>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</si>
  <si>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</si>
  <si>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</si>
  <si>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</si>
  <si>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</si>
  <si>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</si>
  <si>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</si>
  <si>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</si>
  <si>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</si>
  <si>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</si>
  <si>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</si>
  <si>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</si>
  <si>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</si>
  <si>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</si>
  <si>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</si>
  <si>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</si>
  <si>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</si>
  <si>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</si>
  <si>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</si>
  <si>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</si>
  <si>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</si>
  <si>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</si>
  <si>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</si>
  <si>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</si>
  <si>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</si>
  <si>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</si>
  <si>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</si>
  <si>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</si>
  <si>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</si>
  <si>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</si>
  <si>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</si>
  <si>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</si>
  <si>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</si>
  <si>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</si>
  <si>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</si>
  <si>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</si>
  <si>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</si>
  <si>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</si>
  <si>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</si>
  <si>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</si>
  <si>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</si>
  <si>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</si>
  <si>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</si>
  <si>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</si>
  <si>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</si>
  <si>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</si>
  <si>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</si>
  <si>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</si>
  <si>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</si>
  <si>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</si>
  <si>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</si>
  <si>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</si>
  <si>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</si>
  <si>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</si>
  <si>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</si>
  <si>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</si>
  <si>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</si>
  <si>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</si>
  <si>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</si>
  <si>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</si>
  <si>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</si>
  <si>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</si>
  <si>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</si>
  <si>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</si>
  <si>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</si>
  <si>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</si>
  <si>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</si>
  <si>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</si>
  <si>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</si>
  <si>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</si>
  <si>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</si>
  <si>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</si>
  <si>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</si>
  <si>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</si>
  <si>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</si>
  <si>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</si>
  <si>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</si>
  <si>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</si>
  <si>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</si>
  <si>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</si>
  <si>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</si>
  <si>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</si>
  <si>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</si>
  <si>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</si>
  <si>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</si>
  <si>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</si>
  <si>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</si>
  <si>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</si>
  <si>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</si>
  <si>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</si>
  <si>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</si>
  <si>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</si>
  <si>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</si>
  <si>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</si>
  <si>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</si>
  <si>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</si>
  <si>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</si>
  <si>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</si>
  <si>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</si>
  <si>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</si>
  <si>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</si>
  <si>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</si>
  <si>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</si>
  <si>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</si>
  <si>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</si>
  <si>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</si>
  <si>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</si>
  <si>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</si>
  <si>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</si>
  <si>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</si>
  <si>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</si>
  <si>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</si>
  <si>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</si>
  <si>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</si>
  <si>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</si>
  <si>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</si>
  <si>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</si>
  <si>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</si>
  <si>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</si>
  <si>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</si>
  <si>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</si>
  <si>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</si>
  <si>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</si>
  <si>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</si>
  <si>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</si>
  <si>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</si>
  <si>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</si>
  <si>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</si>
  <si>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</si>
  <si>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</si>
  <si>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</si>
  <si>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</si>
  <si>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</si>
  <si>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</si>
  <si>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</si>
  <si>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</si>
  <si>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</si>
  <si>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</si>
  <si>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</si>
  <si>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</si>
  <si>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</si>
  <si>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</si>
  <si>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</si>
  <si>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</si>
  <si>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</si>
  <si>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</si>
  <si>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</si>
  <si>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</si>
  <si>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</si>
  <si>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</si>
  <si>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</si>
  <si>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</si>
  <si>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</si>
  <si>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</si>
  <si>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</si>
  <si>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</si>
  <si>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</si>
  <si>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</si>
  <si>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</si>
  <si>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</si>
  <si>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</si>
  <si>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</si>
  <si>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</si>
  <si>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</si>
  <si>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</si>
  <si>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</si>
  <si>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</si>
  <si>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</si>
  <si>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</si>
  <si>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</si>
  <si>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</si>
  <si>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</si>
  <si>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</si>
  <si>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</si>
  <si>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</si>
  <si>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</si>
  <si>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</si>
  <si>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</si>
  <si>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</si>
  <si>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</si>
  <si>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</si>
  <si>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</si>
  <si>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</si>
  <si>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</si>
  <si>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</si>
  <si>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</si>
  <si>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</si>
  <si>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</si>
  <si>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</si>
  <si>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</si>
  <si>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</si>
  <si>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</si>
  <si>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</si>
  <si>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</si>
  <si>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</si>
  <si>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</si>
  <si>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</si>
  <si>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</si>
  <si>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</si>
  <si>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</si>
  <si>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</si>
  <si>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</si>
  <si>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</si>
  <si>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</si>
  <si>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</si>
  <si>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</si>
  <si>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</si>
  <si>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</si>
  <si>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</si>
  <si>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</si>
  <si>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</si>
  <si>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</si>
  <si>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</si>
  <si>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</si>
  <si>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</si>
  <si>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</si>
  <si>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</si>
  <si>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</si>
  <si>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</si>
  <si>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</si>
  <si>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</si>
  <si>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</si>
  <si>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</si>
  <si>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</si>
  <si>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</si>
  <si>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</si>
  <si>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</si>
  <si>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</si>
  <si>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</si>
  <si>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</si>
  <si>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</si>
  <si>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</si>
  <si>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</si>
  <si>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</si>
  <si>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</si>
  <si>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</si>
  <si>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</si>
  <si>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</si>
  <si>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</si>
  <si>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</si>
  <si>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</si>
  <si>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</si>
  <si>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</si>
  <si>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</si>
  <si>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</si>
  <si>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</si>
  <si>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</si>
  <si>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</si>
  <si>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</si>
  <si>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</si>
  <si>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</si>
  <si>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</si>
  <si>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</si>
  <si>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</si>
  <si>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</si>
  <si>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</si>
  <si>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</si>
  <si>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</si>
  <si>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</si>
  <si>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</si>
  <si>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</si>
  <si>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</si>
  <si>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</si>
  <si>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</si>
  <si>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</si>
  <si>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</si>
  <si>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</si>
  <si>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</si>
  <si>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</si>
  <si>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</si>
  <si>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</si>
  <si>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</si>
  <si>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</si>
  <si>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</si>
  <si>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</si>
  <si>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</si>
  <si>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</si>
  <si>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</si>
  <si>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</si>
  <si>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</si>
  <si>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</si>
  <si>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</si>
  <si>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</si>
  <si>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</si>
  <si>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</si>
  <si>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</si>
  <si>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</si>
  <si>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</si>
  <si>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</si>
  <si>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</si>
  <si>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</si>
  <si>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</si>
  <si>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</si>
  <si>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</si>
  <si>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</si>
  <si>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</si>
  <si>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</si>
  <si>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</si>
  <si>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</si>
  <si>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</si>
  <si>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</si>
  <si>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</si>
  <si>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</si>
  <si>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</si>
  <si>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</si>
  <si>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</si>
  <si>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</si>
  <si>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</si>
  <si>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</si>
  <si>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</si>
  <si>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</si>
  <si>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</si>
  <si>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</si>
  <si>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</si>
  <si>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</si>
  <si>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</si>
  <si>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</si>
  <si>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</si>
  <si>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</si>
  <si>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</si>
  <si>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</si>
  <si>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</si>
  <si>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</si>
  <si>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</si>
  <si>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</si>
  <si>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</si>
  <si>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</si>
  <si>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</si>
  <si>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</si>
  <si>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</si>
  <si>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</si>
  <si>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</si>
  <si>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</si>
  <si>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</si>
  <si>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</si>
  <si>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</si>
  <si>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</si>
  <si>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</si>
  <si>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</si>
  <si>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</si>
  <si>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</si>
  <si>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</si>
  <si>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</si>
  <si>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</si>
  <si>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</si>
  <si>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</si>
  <si>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</si>
  <si>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</si>
  <si>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</si>
  <si>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</si>
  <si>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</si>
  <si>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</si>
  <si>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</si>
  <si>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</si>
  <si>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</si>
  <si>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</si>
  <si>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</si>
  <si>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</si>
  <si>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</si>
  <si>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</si>
  <si>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</si>
  <si>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</si>
  <si>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</si>
  <si>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</si>
  <si>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</si>
  <si>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</si>
  <si>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</si>
  <si>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</si>
  <si>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</si>
  <si>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</si>
  <si>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</si>
  <si>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</si>
  <si>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</si>
  <si>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</si>
  <si>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</si>
  <si>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</si>
  <si>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</si>
  <si>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</si>
  <si>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</si>
  <si>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</si>
  <si>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</si>
  <si>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</si>
  <si>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</si>
  <si>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</si>
  <si>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</si>
  <si>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</si>
  <si>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</si>
  <si>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</si>
  <si>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</si>
  <si>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</si>
  <si>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</si>
  <si>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</si>
  <si>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</si>
  <si>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</si>
  <si>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</si>
  <si>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</si>
  <si>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</si>
  <si>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</si>
  <si>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</si>
  <si>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</si>
  <si>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</si>
  <si>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</si>
  <si>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</si>
  <si>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</si>
  <si>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</si>
  <si>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</si>
  <si>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</si>
  <si>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</si>
  <si>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</si>
  <si>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</si>
  <si>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</si>
  <si>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</si>
  <si>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</si>
  <si>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</si>
  <si>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</si>
  <si>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</si>
  <si>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</si>
  <si>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</si>
  <si>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</si>
  <si>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</si>
  <si>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</si>
  <si>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</si>
  <si>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</si>
  <si>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</si>
  <si>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</si>
  <si>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</si>
  <si>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</si>
  <si>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</si>
  <si>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</si>
  <si>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</si>
  <si>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</si>
  <si>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</si>
  <si>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</si>
  <si>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</si>
  <si>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</si>
  <si>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</si>
  <si>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</si>
  <si>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</si>
  <si>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</si>
  <si>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</si>
  <si>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</si>
  <si>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</si>
  <si>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</si>
  <si>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</si>
  <si>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</si>
  <si>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</si>
  <si>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</si>
  <si>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</si>
  <si>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</si>
  <si>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</si>
  <si>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</si>
  <si>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</si>
  <si>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</si>
  <si>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</si>
  <si>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</si>
  <si>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</si>
  <si>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</si>
  <si>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</si>
  <si>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</si>
  <si>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</si>
  <si>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</si>
  <si>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</si>
  <si>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</si>
  <si>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</si>
  <si>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</si>
  <si>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</si>
  <si>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</si>
  <si>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</si>
  <si>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</si>
  <si>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</si>
  <si>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</si>
  <si>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</si>
  <si>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</si>
  <si>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</si>
  <si>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</si>
  <si>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</si>
  <si>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</si>
  <si>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</si>
  <si>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</si>
  <si>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</si>
  <si>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</si>
  <si>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</si>
  <si>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</si>
  <si>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</si>
  <si>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</si>
  <si>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</si>
  <si>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</si>
  <si>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</si>
  <si>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</si>
  <si>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</si>
  <si>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</si>
  <si>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</si>
  <si>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</si>
  <si>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</si>
  <si>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</si>
  <si>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</si>
  <si>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</si>
  <si>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</si>
  <si>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</si>
  <si>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</si>
  <si>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</si>
  <si>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</si>
  <si>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</si>
  <si>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</si>
  <si>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</si>
  <si>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</si>
  <si>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</si>
  <si>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</si>
  <si>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</si>
  <si>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</si>
  <si>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</si>
  <si>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</si>
  <si>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</si>
  <si>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</si>
  <si>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</si>
  <si>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</si>
  <si>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</si>
  <si>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</si>
  <si>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</si>
  <si>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</si>
  <si>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</si>
  <si>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</si>
  <si>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</si>
  <si>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</si>
  <si>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</si>
  <si>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</si>
  <si>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</si>
  <si>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</si>
  <si>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</si>
  <si>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</si>
  <si>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</si>
  <si>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</si>
  <si>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</si>
  <si>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</si>
  <si>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</si>
  <si>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</si>
  <si>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</si>
  <si>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</si>
  <si>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</si>
  <si>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</si>
  <si>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</si>
  <si>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</si>
  <si>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</si>
  <si>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</si>
  <si>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</si>
  <si>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</si>
  <si>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</si>
  <si>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</si>
  <si>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</si>
  <si>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</si>
  <si>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</si>
  <si>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</si>
  <si>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</si>
  <si>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</si>
  <si>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</si>
  <si>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</si>
  <si>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</si>
  <si>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</si>
  <si>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</si>
  <si>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</si>
  <si>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</si>
  <si>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</si>
  <si>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</si>
  <si>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</si>
  <si>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</si>
  <si>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</si>
  <si>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</si>
  <si>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</si>
  <si>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</si>
  <si>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</si>
  <si>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</si>
  <si>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</si>
  <si>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</si>
  <si>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</si>
  <si>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</si>
  <si>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</si>
  <si>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</si>
  <si>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</si>
  <si>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</si>
  <si>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</si>
  <si>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</si>
  <si>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</si>
  <si>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</si>
  <si>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</si>
  <si>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</si>
  <si>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</si>
  <si>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</si>
  <si>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</si>
  <si>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</si>
  <si>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</si>
  <si>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</si>
  <si>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</si>
  <si>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</si>
  <si>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</si>
  <si>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</si>
  <si>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</si>
  <si>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</si>
  <si>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</si>
  <si>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</si>
  <si>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</si>
  <si>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</si>
  <si>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</si>
  <si>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</si>
  <si>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</si>
  <si>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</si>
  <si>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</si>
  <si>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</si>
  <si>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</si>
  <si>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</si>
  <si>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</si>
  <si>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</si>
  <si>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</si>
  <si>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</si>
  <si>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</si>
  <si>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</si>
  <si>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</si>
  <si>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</si>
  <si>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</si>
  <si>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</si>
  <si>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</si>
  <si>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</si>
  <si>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</si>
  <si>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</si>
  <si>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</si>
  <si>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</si>
  <si>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</si>
  <si>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</si>
  <si>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</si>
  <si>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</si>
  <si>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</si>
  <si>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</si>
  <si>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</si>
  <si>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</si>
  <si>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</si>
  <si>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</si>
  <si>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</si>
  <si>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</si>
  <si>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</si>
  <si>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</si>
  <si>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</si>
  <si>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</si>
  <si>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</si>
  <si>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</si>
  <si>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</si>
  <si>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</si>
  <si>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</si>
  <si>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</si>
  <si>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</si>
  <si>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</si>
  <si>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</si>
  <si>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</si>
  <si>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</si>
  <si>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</si>
  <si>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</si>
  <si>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</si>
  <si>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</si>
  <si>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</si>
  <si>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</si>
  <si>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</si>
  <si>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</si>
  <si>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</si>
  <si>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</si>
  <si>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</si>
  <si>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</si>
  <si>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</si>
  <si>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</si>
  <si>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</si>
  <si>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</si>
  <si>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</si>
  <si>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</si>
  <si>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</si>
  <si>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</si>
  <si>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</si>
  <si>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</si>
  <si>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</si>
  <si>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</si>
  <si>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</si>
  <si>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</si>
  <si>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</si>
  <si>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</si>
  <si>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</si>
  <si>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</si>
  <si>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</si>
  <si>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</si>
  <si>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</si>
  <si>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</si>
  <si>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</si>
  <si>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</si>
  <si>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</si>
  <si>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</si>
  <si>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</si>
  <si>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</si>
  <si>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</si>
  <si>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</si>
  <si>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</si>
  <si>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</si>
  <si>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</si>
  <si>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</si>
  <si>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</si>
  <si>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</si>
  <si>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</si>
  <si>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</si>
  <si>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</si>
  <si>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</si>
  <si>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</si>
  <si>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</si>
  <si>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</si>
  <si>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</si>
  <si>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</si>
  <si>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</si>
  <si>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</si>
  <si>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</si>
  <si>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</si>
  <si>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</si>
  <si>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</si>
  <si>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</si>
  <si>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</si>
  <si>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</si>
  <si>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</si>
  <si>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</si>
  <si>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</si>
  <si>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</si>
  <si>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</si>
  <si>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</si>
  <si>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</si>
  <si>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</si>
  <si>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</si>
  <si>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</si>
  <si>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</si>
  <si>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</si>
  <si>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</si>
  <si>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</si>
  <si>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</si>
  <si>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</si>
  <si>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</si>
  <si>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</si>
  <si>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</si>
  <si>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</si>
  <si>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</si>
  <si>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</si>
  <si>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</si>
  <si>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</si>
  <si>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</si>
  <si>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</si>
  <si>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</si>
  <si>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</si>
  <si>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</si>
  <si>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</si>
  <si>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</si>
  <si>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</si>
  <si>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</si>
  <si>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</si>
  <si>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</si>
  <si>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</si>
  <si>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</si>
  <si>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</si>
  <si>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</si>
  <si>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</si>
  <si>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</si>
  <si>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</si>
  <si>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</si>
  <si>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</si>
  <si>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</si>
  <si>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</si>
  <si>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</si>
  <si>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</si>
  <si>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</si>
  <si>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</si>
  <si>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</si>
  <si>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</si>
  <si>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</si>
  <si>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</si>
  <si>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</si>
  <si>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</si>
  <si>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</si>
  <si>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</si>
  <si>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</si>
  <si>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</si>
  <si>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</si>
  <si>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</si>
  <si>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</si>
  <si>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</si>
  <si>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</si>
  <si>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</si>
  <si>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</si>
  <si>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</si>
  <si>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</si>
  <si>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</si>
  <si>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</si>
  <si>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</si>
  <si>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</si>
  <si>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</si>
  <si>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</si>
  <si>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</si>
  <si>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</si>
  <si>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</si>
  <si>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</si>
  <si>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</si>
  <si>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</si>
  <si>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</si>
  <si>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</si>
  <si>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</si>
  <si>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</si>
  <si>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</si>
  <si>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</si>
  <si>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</si>
  <si>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</si>
  <si>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</si>
  <si>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</si>
  <si>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</si>
  <si>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</si>
  <si>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</si>
  <si>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</si>
  <si>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</si>
  <si>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</si>
  <si>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</si>
  <si>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</si>
  <si>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</si>
  <si>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</si>
  <si>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</si>
  <si>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</si>
  <si>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</si>
  <si>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</si>
  <si>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</si>
  <si>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</si>
  <si>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</si>
  <si>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</si>
  <si>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</si>
  <si>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</si>
  <si>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</si>
  <si>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</si>
  <si>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</si>
  <si>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</si>
  <si>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</si>
  <si>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</si>
  <si>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</si>
  <si>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</si>
  <si>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</si>
  <si>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</si>
  <si>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</si>
  <si>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</si>
  <si>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</si>
  <si>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</si>
  <si>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</si>
  <si>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</si>
  <si>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</si>
  <si>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</si>
  <si>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</si>
  <si>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</si>
  <si>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</si>
  <si>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</si>
  <si>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</si>
  <si>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</si>
  <si>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</si>
  <si>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</si>
  <si>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</si>
  <si>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</si>
  <si>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</si>
  <si>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</si>
  <si>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</si>
  <si>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</si>
  <si>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</si>
  <si>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</si>
  <si>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</si>
  <si>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</si>
  <si>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</si>
  <si>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</si>
  <si>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</si>
  <si>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</si>
  <si>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</si>
  <si>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</si>
  <si>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</si>
  <si>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</si>
  <si>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</si>
  <si>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</si>
  <si>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</si>
  <si>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</si>
  <si>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</si>
  <si>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</si>
  <si>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</si>
  <si>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</si>
  <si>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</si>
  <si>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</si>
  <si>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</si>
  <si>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</si>
  <si>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</si>
  <si>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</si>
  <si>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</si>
  <si>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</si>
  <si>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</si>
  <si>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</si>
  <si>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</si>
  <si>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</si>
  <si>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</si>
  <si>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</si>
  <si>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</si>
  <si>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</si>
  <si>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</si>
  <si>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</si>
  <si>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</si>
  <si>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</si>
  <si>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</si>
  <si>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</si>
  <si>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</si>
  <si>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</si>
  <si>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</si>
  <si>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</si>
  <si>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</si>
  <si>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</si>
  <si>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</si>
  <si>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</si>
  <si>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</si>
  <si>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</si>
  <si>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</si>
  <si>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</si>
  <si>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</si>
  <si>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</si>
  <si>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</si>
  <si>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</si>
  <si>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</si>
  <si>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</si>
  <si>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</si>
  <si>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</si>
  <si>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</si>
  <si>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</si>
  <si>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</si>
  <si>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</si>
  <si>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</si>
  <si>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</si>
  <si>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</si>
  <si>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</si>
  <si>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</si>
  <si>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</si>
  <si>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</si>
  <si>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</si>
  <si>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</si>
  <si>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</si>
  <si>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</si>
  <si>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</si>
  <si>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</si>
  <si>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</si>
  <si>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</si>
  <si>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</si>
  <si>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</si>
  <si>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</si>
  <si>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</si>
  <si>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</si>
  <si>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</si>
  <si>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</si>
  <si>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</si>
  <si>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</si>
  <si>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</si>
  <si>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</si>
  <si>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</si>
  <si>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</si>
  <si>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</si>
  <si>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</si>
  <si>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</si>
  <si>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</si>
  <si>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</si>
  <si>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</si>
  <si>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</si>
  <si>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</si>
  <si>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</si>
  <si>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</si>
  <si>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</si>
  <si>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</si>
  <si>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</si>
  <si>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</si>
  <si>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</si>
  <si>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</si>
  <si>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</si>
  <si>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</si>
  <si>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</si>
  <si>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</si>
  <si>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</si>
  <si>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</si>
  <si>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</si>
  <si>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</si>
  <si>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</si>
  <si>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</si>
  <si>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</si>
  <si>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</si>
  <si>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</si>
  <si>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</si>
  <si>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</si>
  <si>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</si>
  <si>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</si>
  <si>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</si>
  <si>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</si>
  <si>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</si>
  <si>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</si>
  <si>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</si>
  <si>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</si>
  <si>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</si>
  <si>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</si>
  <si>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</si>
  <si>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</si>
  <si>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</si>
  <si>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</si>
  <si>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</si>
  <si>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</si>
  <si>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</si>
  <si>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</si>
  <si>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</si>
  <si>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</si>
  <si>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</si>
  <si>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</si>
  <si>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</si>
  <si>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</si>
  <si>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</si>
  <si>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</si>
  <si>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</si>
  <si>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</si>
  <si>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</si>
  <si>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</si>
  <si>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</si>
  <si>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</si>
  <si>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</si>
  <si>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</si>
  <si>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</si>
  <si>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</si>
  <si>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</si>
  <si>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</si>
  <si>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</si>
  <si>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</si>
  <si>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</si>
  <si>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</si>
  <si>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</si>
  <si>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</si>
  <si>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</si>
  <si>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</si>
  <si>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</si>
  <si>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</si>
  <si>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</si>
  <si>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</si>
  <si>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</si>
  <si>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</si>
  <si>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</si>
  <si>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</si>
  <si>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</si>
  <si>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</si>
  <si>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</si>
  <si>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</si>
  <si>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</si>
  <si>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</si>
  <si>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</si>
  <si>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</si>
  <si>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</si>
  <si>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</si>
  <si>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</si>
  <si>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</si>
  <si>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</si>
  <si>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</si>
  <si>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</si>
  <si>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</si>
  <si>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</si>
  <si>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</si>
  <si>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</si>
  <si>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</si>
  <si>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</si>
  <si>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</si>
  <si>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</si>
  <si>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</si>
  <si>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</si>
  <si>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</si>
  <si>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</si>
  <si>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</si>
  <si>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</si>
  <si>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</si>
  <si>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</si>
  <si>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</si>
  <si>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</si>
  <si>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</si>
  <si>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</si>
  <si>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</si>
  <si>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</si>
  <si>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</si>
  <si>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</si>
  <si>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</si>
  <si>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</si>
  <si>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</si>
  <si>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</si>
  <si>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</si>
  <si>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</si>
  <si>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</si>
  <si>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</si>
  <si>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</si>
  <si>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</si>
  <si>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</si>
  <si>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</si>
  <si>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</si>
  <si>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</si>
  <si>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</si>
  <si>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</si>
  <si>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</si>
  <si>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</si>
  <si>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</si>
  <si>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</si>
  <si>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</si>
  <si>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</si>
  <si>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</si>
  <si>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</si>
  <si>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</si>
  <si>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</si>
  <si>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</si>
  <si>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</si>
  <si>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</si>
  <si>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</si>
  <si>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</si>
  <si>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</si>
  <si>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</si>
  <si>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</si>
  <si>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</si>
  <si>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</si>
  <si>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</si>
  <si>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</si>
  <si>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</si>
  <si>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</si>
  <si>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</si>
  <si>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</si>
  <si>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</si>
  <si>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</si>
  <si>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</si>
  <si>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</si>
  <si>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</si>
  <si>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</si>
  <si>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</si>
  <si>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</si>
  <si>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</si>
  <si>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</si>
  <si>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</si>
  <si>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</si>
  <si>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</si>
  <si>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</si>
  <si>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</si>
  <si>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</si>
  <si>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</si>
  <si>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</si>
  <si>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</si>
  <si>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</si>
  <si>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</si>
  <si>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</si>
  <si>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</si>
  <si>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</si>
  <si>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</si>
  <si>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</si>
  <si>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</si>
  <si>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</si>
  <si>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</si>
  <si>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</si>
  <si>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</si>
  <si>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</si>
  <si>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</si>
  <si>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</si>
  <si>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</si>
  <si>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</si>
  <si>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</si>
  <si>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</si>
  <si>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</si>
  <si>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</si>
  <si>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</si>
  <si>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</si>
  <si>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</si>
  <si>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</si>
  <si>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</si>
  <si>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</si>
  <si>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</si>
  <si>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</si>
  <si>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</si>
  <si>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</si>
  <si>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</si>
  <si>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</si>
  <si>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</si>
  <si>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</si>
  <si>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</si>
  <si>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</si>
  <si>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</si>
  <si>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</si>
  <si>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</si>
  <si>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</si>
  <si>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</si>
  <si>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</si>
  <si>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</si>
  <si>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</si>
  <si>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</si>
  <si>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</si>
  <si>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</si>
  <si>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</si>
  <si>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</si>
  <si>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</si>
  <si>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</si>
  <si>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</si>
  <si>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</si>
  <si>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</si>
  <si>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</si>
  <si>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</si>
  <si>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</si>
  <si>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</si>
  <si>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</si>
  <si>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</si>
  <si>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</si>
  <si>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</si>
  <si>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</si>
  <si>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</si>
  <si>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</si>
  <si>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</si>
  <si>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</si>
  <si>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</si>
  <si>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</si>
  <si>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</si>
  <si>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</si>
  <si>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</si>
  <si>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</si>
  <si>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</si>
  <si>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</si>
  <si>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</si>
  <si>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</si>
  <si>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</si>
  <si>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</si>
  <si>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</si>
  <si>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</si>
  <si>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</si>
  <si>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</si>
  <si>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</si>
  <si>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</si>
  <si>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</si>
  <si>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</si>
  <si>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</si>
  <si>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</si>
  <si>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</si>
  <si>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</si>
  <si>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</si>
  <si>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</si>
  <si>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</si>
  <si>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</si>
  <si>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</si>
  <si>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</si>
  <si>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</si>
  <si>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</si>
  <si>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</si>
  <si>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</si>
  <si>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</si>
  <si>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</si>
  <si>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</si>
  <si>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</si>
  <si>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</si>
  <si>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</si>
  <si>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</si>
  <si>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</si>
  <si>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</si>
  <si>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</si>
  <si>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</si>
  <si>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</si>
  <si>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</si>
  <si>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</si>
  <si>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</si>
  <si>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</si>
  <si>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</si>
  <si>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</si>
  <si>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</si>
  <si>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</si>
  <si>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</si>
  <si>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</si>
  <si>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</si>
  <si>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</si>
  <si>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</si>
  <si>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</si>
  <si>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</si>
  <si>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</si>
  <si>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</si>
  <si>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</si>
  <si>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</si>
  <si>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</si>
  <si>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</si>
  <si>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</si>
  <si>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</si>
  <si>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</si>
  <si>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</si>
  <si>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</si>
  <si>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</si>
  <si>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</si>
  <si>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</si>
  <si>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</si>
  <si>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</si>
  <si>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</si>
  <si>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</si>
  <si>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</si>
  <si>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</si>
  <si>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</si>
  <si>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</si>
  <si>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</si>
  <si>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</si>
  <si>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</si>
  <si>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</si>
  <si>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</si>
  <si>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</si>
  <si>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</si>
  <si>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</si>
  <si>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</si>
  <si>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</si>
  <si>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</si>
  <si>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</si>
  <si>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</si>
  <si>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</si>
  <si>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</si>
  <si>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</si>
  <si>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</si>
  <si>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</si>
  <si>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</si>
  <si>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</si>
  <si>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</si>
  <si>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</si>
  <si>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</si>
  <si>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</si>
  <si>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</si>
  <si>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</si>
  <si>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</si>
  <si>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</si>
  <si>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</si>
  <si>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</si>
  <si>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</si>
  <si>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</si>
  <si>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</si>
  <si>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</si>
  <si>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</si>
  <si>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</si>
  <si>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</si>
  <si>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</si>
  <si>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</si>
  <si>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</si>
  <si>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</si>
  <si>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</si>
  <si>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</si>
  <si>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</si>
  <si>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</si>
  <si>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</si>
  <si>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</si>
  <si>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</si>
  <si>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</si>
  <si>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</si>
  <si>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</si>
  <si>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</si>
  <si>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</si>
  <si>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</si>
  <si>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</si>
  <si>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</si>
  <si>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</si>
  <si>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</si>
  <si>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</si>
  <si>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</si>
  <si>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</si>
  <si>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</si>
  <si>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</si>
  <si>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</si>
  <si>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</si>
  <si>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</si>
  <si>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</si>
  <si>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</si>
  <si>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</si>
  <si>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</si>
  <si>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</si>
  <si>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</si>
  <si>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</si>
  <si>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</si>
  <si>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</si>
  <si>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</si>
  <si>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</si>
  <si>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</si>
  <si>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</si>
  <si>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</si>
  <si>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</si>
  <si>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</si>
  <si>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</si>
  <si>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</si>
  <si>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</si>
  <si>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</si>
  <si>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</si>
  <si>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</si>
  <si>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</si>
  <si>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</si>
  <si>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</si>
  <si>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</si>
  <si>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</si>
  <si>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</si>
  <si>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</si>
  <si>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</si>
  <si>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</si>
  <si>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</si>
  <si>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</si>
  <si>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</si>
  <si>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</si>
  <si>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</si>
  <si>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</si>
  <si>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</si>
  <si>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</si>
  <si>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</si>
  <si>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</si>
  <si>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</si>
  <si>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</si>
  <si>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</si>
  <si>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</si>
  <si>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</si>
  <si>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</si>
  <si>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</si>
  <si>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</si>
  <si>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</si>
  <si>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</si>
  <si>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</si>
  <si>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</si>
  <si>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</si>
  <si>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</si>
  <si>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</si>
  <si>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</si>
  <si>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</si>
  <si>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</si>
  <si>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</si>
  <si>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</si>
  <si>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</si>
  <si>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</si>
  <si>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</si>
  <si>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</si>
  <si>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</si>
  <si>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</si>
  <si>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</si>
  <si>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</si>
  <si>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</si>
  <si>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</si>
  <si>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</si>
  <si>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</si>
  <si>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</si>
  <si>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</si>
  <si>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</si>
  <si>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</si>
  <si>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</si>
  <si>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</si>
  <si>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</si>
  <si>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</si>
  <si>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</si>
  <si>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</si>
  <si>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</si>
  <si>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</si>
  <si>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</si>
  <si>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</si>
  <si>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</si>
  <si>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</si>
  <si>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</si>
  <si>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</si>
  <si>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</si>
  <si>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</si>
  <si>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</si>
  <si>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</si>
  <si>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</si>
  <si>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</si>
  <si>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</si>
  <si>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</si>
  <si>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</si>
  <si>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</si>
  <si>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</si>
  <si>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</si>
  <si>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</si>
  <si>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</si>
  <si>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</si>
  <si>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</si>
  <si>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</si>
  <si>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</si>
  <si>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</si>
  <si>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</si>
  <si>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</si>
  <si>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</si>
  <si>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</si>
  <si>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</si>
  <si>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</si>
  <si>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</si>
  <si>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</si>
  <si>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</si>
  <si>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</si>
  <si>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</si>
  <si>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</si>
  <si>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</si>
  <si>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</si>
  <si>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</si>
  <si>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</si>
  <si>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</si>
  <si>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</si>
  <si>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</si>
  <si>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</si>
  <si>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</si>
  <si>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</si>
  <si>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</si>
  <si>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</si>
  <si>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</si>
  <si>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</si>
  <si>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</si>
  <si>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</si>
  <si>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</si>
  <si>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</si>
  <si>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</si>
  <si>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</si>
  <si>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</si>
  <si>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</si>
  <si>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</si>
  <si>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</si>
  <si>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</si>
  <si>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</si>
  <si>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</si>
  <si>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</si>
  <si>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</si>
  <si>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</si>
  <si>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</si>
  <si>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</si>
  <si>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</si>
  <si>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</si>
  <si>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</si>
  <si>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</si>
  <si>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</si>
  <si>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</si>
  <si>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</si>
  <si>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</si>
  <si>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</si>
  <si>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</si>
  <si>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</si>
  <si>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</si>
  <si>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</si>
  <si>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</si>
  <si>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</si>
  <si>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</si>
  <si>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</si>
  <si>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</si>
  <si>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</si>
  <si>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</si>
  <si>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</si>
  <si>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</si>
  <si>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</si>
  <si>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</si>
  <si>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</si>
  <si>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</si>
  <si>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</si>
  <si>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</si>
  <si>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</si>
  <si>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</si>
  <si>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</si>
  <si>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</si>
  <si>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</si>
  <si>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</si>
  <si>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</si>
  <si>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</si>
  <si>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</si>
  <si>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</si>
  <si>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</si>
  <si>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</si>
  <si>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</si>
  <si>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</si>
  <si>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</si>
  <si>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</si>
  <si>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</si>
  <si>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</si>
  <si>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</si>
  <si>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</si>
  <si>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</si>
  <si>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</si>
  <si>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</si>
  <si>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</si>
  <si>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</si>
  <si>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</si>
  <si>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</si>
  <si>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</si>
  <si>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</si>
  <si>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</si>
  <si>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</si>
  <si>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</si>
  <si>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</si>
  <si>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</si>
  <si>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</si>
  <si>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</si>
  <si>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</si>
  <si>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</si>
  <si>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</si>
  <si>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</si>
  <si>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</si>
  <si>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</si>
  <si>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</si>
  <si>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</si>
  <si>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</si>
  <si>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</si>
  <si>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</si>
  <si>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</si>
  <si>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</si>
  <si>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</si>
  <si>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</si>
  <si>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</si>
  <si>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</si>
  <si>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</si>
  <si>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</si>
  <si>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</si>
  <si>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</si>
  <si>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</si>
  <si>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</si>
  <si>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</si>
  <si>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</si>
  <si>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</si>
  <si>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</si>
  <si>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</si>
  <si>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</si>
  <si>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</si>
  <si>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</si>
  <si>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</si>
  <si>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</si>
  <si>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</si>
  <si>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</si>
  <si>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</si>
  <si>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</si>
  <si>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</si>
  <si>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</si>
  <si>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</si>
  <si>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</si>
  <si>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</si>
  <si>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</si>
  <si>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</si>
  <si>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</si>
  <si>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</si>
  <si>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</si>
  <si>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</si>
  <si>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</si>
  <si>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</si>
  <si>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</si>
  <si>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</si>
  <si>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</si>
  <si>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</si>
  <si>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</si>
  <si>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</si>
  <si>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</si>
  <si>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</si>
  <si>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</si>
  <si>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</si>
  <si>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</si>
  <si>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</si>
  <si>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</si>
  <si>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</si>
  <si>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</si>
  <si>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</si>
  <si>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</si>
  <si>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</si>
  <si>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</si>
  <si>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</si>
  <si>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</si>
  <si>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</si>
  <si>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</si>
  <si>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</si>
  <si>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</si>
  <si>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</si>
  <si>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</si>
  <si>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</si>
  <si>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</si>
  <si>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</si>
  <si>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</si>
  <si>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</si>
  <si>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</si>
  <si>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</si>
  <si>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</si>
  <si>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</si>
  <si>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</si>
  <si>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</si>
  <si>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</si>
  <si>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</si>
  <si>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</si>
  <si>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</si>
  <si>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</si>
  <si>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</si>
  <si>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</si>
  <si>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</si>
  <si>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</si>
  <si>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</si>
  <si>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</si>
  <si>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</si>
  <si>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</si>
  <si>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</si>
  <si>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</si>
  <si>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</si>
  <si>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</si>
  <si>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</si>
  <si>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</si>
  <si>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</si>
  <si>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</si>
  <si>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</si>
  <si>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</si>
  <si>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</si>
  <si>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</si>
  <si>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</si>
  <si>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</si>
  <si>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</si>
  <si>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</si>
  <si>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</si>
  <si>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</si>
  <si>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</si>
  <si>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</si>
  <si>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</si>
  <si>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</si>
  <si>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</si>
  <si>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</si>
  <si>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</si>
  <si>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</si>
  <si>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</si>
  <si>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</si>
  <si>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</si>
  <si>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</si>
  <si>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</si>
  <si>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</si>
  <si>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</si>
  <si>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</si>
  <si>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</si>
  <si>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</si>
  <si>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</si>
  <si>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</si>
  <si>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</si>
  <si>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</si>
  <si>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</si>
  <si>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</si>
  <si>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</si>
  <si>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</si>
  <si>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</si>
  <si>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</si>
  <si>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</si>
  <si>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</si>
  <si>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</si>
  <si>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</si>
  <si>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</si>
  <si>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</si>
  <si>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</si>
  <si>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</si>
  <si>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</si>
  <si>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</si>
  <si>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</si>
  <si>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</si>
  <si>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</si>
  <si>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</si>
  <si>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</si>
  <si>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</si>
  <si>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</si>
  <si>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</si>
  <si>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</si>
  <si>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</si>
  <si>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</si>
  <si>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</si>
  <si>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</si>
  <si>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</si>
  <si>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</si>
  <si>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</si>
  <si>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</si>
  <si>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</si>
  <si>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</si>
  <si>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</si>
  <si>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</si>
  <si>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</si>
  <si>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</si>
  <si>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</si>
  <si>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</si>
  <si>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</si>
  <si>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</si>
  <si>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</si>
  <si>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</si>
  <si>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</si>
  <si>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</si>
  <si>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</si>
  <si>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</si>
  <si>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</si>
  <si>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</si>
  <si>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</si>
  <si>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</si>
  <si>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</si>
  <si>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</si>
  <si>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</si>
  <si>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</si>
  <si>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</si>
  <si>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</si>
  <si>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</si>
  <si>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</si>
  <si>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</si>
  <si>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</si>
  <si>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</si>
  <si>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</si>
  <si>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</si>
  <si>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</si>
  <si>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</si>
  <si>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</si>
  <si>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</si>
  <si>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</si>
  <si>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</si>
  <si>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</si>
  <si>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</si>
  <si>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</si>
  <si>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</si>
  <si>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</si>
  <si>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</si>
  <si>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</si>
  <si>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</si>
  <si>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</si>
  <si>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</si>
  <si>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</si>
  <si>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</si>
  <si>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</si>
  <si>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</si>
  <si>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</si>
  <si>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</si>
  <si>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</si>
  <si>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</si>
  <si>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</si>
  <si>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</si>
  <si>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</si>
  <si>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</si>
  <si>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</si>
  <si>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</si>
  <si>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</si>
  <si>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</si>
  <si>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</si>
  <si>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</si>
  <si>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</si>
  <si>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</si>
  <si>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</si>
  <si>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</si>
  <si>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</si>
  <si>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</si>
  <si>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</si>
  <si>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</si>
  <si>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</si>
  <si>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</si>
  <si>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</si>
  <si>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</si>
  <si>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</si>
  <si>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</si>
  <si>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</si>
  <si>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</si>
  <si>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</si>
  <si>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</si>
  <si>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</si>
  <si>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</si>
  <si>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</si>
  <si>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</si>
  <si>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</si>
  <si>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</si>
  <si>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</si>
  <si>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</si>
  <si>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</si>
  <si>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</si>
  <si>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</si>
  <si>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</si>
  <si>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</si>
  <si>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</si>
  <si>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</si>
  <si>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</si>
  <si>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</si>
  <si>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</si>
  <si>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</si>
  <si>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</si>
  <si>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</si>
  <si>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</si>
  <si>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</si>
  <si>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</si>
  <si>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</si>
  <si>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</si>
  <si>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</si>
  <si>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</si>
  <si>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</si>
  <si>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</si>
  <si>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</si>
  <si>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</si>
  <si>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</si>
  <si>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</si>
  <si>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</si>
  <si>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</si>
  <si>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</si>
  <si>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</si>
  <si>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</si>
  <si>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</si>
  <si>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</si>
  <si>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</si>
  <si>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</si>
  <si>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</si>
  <si>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</si>
  <si>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</si>
  <si>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</si>
  <si>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</si>
  <si>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</si>
  <si>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</si>
  <si>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</si>
  <si>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</si>
  <si>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</si>
  <si>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</si>
  <si>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</si>
  <si>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</si>
  <si>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</si>
  <si>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</si>
  <si>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</si>
  <si>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</si>
  <si>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</si>
  <si>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</si>
  <si>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</si>
  <si>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</si>
  <si>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</si>
  <si>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</si>
  <si>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</si>
  <si>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</si>
  <si>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</si>
  <si>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</si>
  <si>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</si>
  <si>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</si>
  <si>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</si>
  <si>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</si>
  <si>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</si>
  <si>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</si>
  <si>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</si>
  <si>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</si>
  <si>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</si>
  <si>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</si>
  <si>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</si>
  <si>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</si>
  <si>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</si>
  <si>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</si>
  <si>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</si>
  <si>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</si>
  <si>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</si>
  <si>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</si>
  <si>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</si>
  <si>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</si>
  <si>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</si>
  <si>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</si>
  <si>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</si>
  <si>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</si>
  <si>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</si>
  <si>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</si>
  <si>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</si>
  <si>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</si>
  <si>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</si>
  <si>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</si>
  <si>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</si>
  <si>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</si>
  <si>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</si>
  <si>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</si>
  <si>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</si>
  <si>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</si>
  <si>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</si>
  <si>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</si>
  <si>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</si>
  <si>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</si>
  <si>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</si>
  <si>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</si>
  <si>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</si>
  <si>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</si>
  <si>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</si>
  <si>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</si>
  <si>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</si>
  <si>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</si>
  <si>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</si>
  <si>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</si>
  <si>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</si>
  <si>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</si>
  <si>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</si>
  <si>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</si>
  <si>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</si>
  <si>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</si>
  <si>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</si>
  <si>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</si>
  <si>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</si>
  <si>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</si>
  <si>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</si>
  <si>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</si>
  <si>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</si>
  <si>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</si>
  <si>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</si>
  <si>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</si>
  <si>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</si>
  <si>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</si>
  <si>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</si>
  <si>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</si>
  <si>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</si>
  <si>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</si>
  <si>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</si>
  <si>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</si>
  <si>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</si>
  <si>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</si>
  <si>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</si>
  <si>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</si>
  <si>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</si>
  <si>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</si>
  <si>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</si>
  <si>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</si>
  <si>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</si>
  <si>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</si>
  <si>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</si>
  <si>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</si>
  <si>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</si>
  <si>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</si>
  <si>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</si>
  <si>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</si>
  <si>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</si>
  <si>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</si>
  <si>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</si>
  <si>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</si>
  <si>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</si>
  <si>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</si>
  <si>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</si>
  <si>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</si>
  <si>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</si>
  <si>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</si>
  <si>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</si>
  <si>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</si>
  <si>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</si>
  <si>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</si>
  <si>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</si>
  <si>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</si>
  <si>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</si>
  <si>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</si>
  <si>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</si>
  <si>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</si>
  <si>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</si>
  <si>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</si>
  <si>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</si>
  <si>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</si>
  <si>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</si>
  <si>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</si>
  <si>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</si>
  <si>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</si>
  <si>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</si>
  <si>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</si>
  <si>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</si>
  <si>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</si>
  <si>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</si>
  <si>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</si>
  <si>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</si>
  <si>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</si>
  <si>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</si>
  <si>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</si>
  <si>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</si>
  <si>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</si>
  <si>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</si>
  <si>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</si>
  <si>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</si>
  <si>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</si>
  <si>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</si>
  <si>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</si>
  <si>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</si>
  <si>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</si>
  <si>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</si>
  <si>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</si>
  <si>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</si>
  <si>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</si>
  <si>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</si>
  <si>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</si>
  <si>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</si>
  <si>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</si>
  <si>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</si>
  <si>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</si>
  <si>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</si>
  <si>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</si>
  <si>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</si>
  <si>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</si>
  <si>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</si>
  <si>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</si>
  <si>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</si>
  <si>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</si>
  <si>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</si>
  <si>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</si>
  <si>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</si>
  <si>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</si>
  <si>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</si>
  <si>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</si>
  <si>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</si>
  <si>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</si>
  <si>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</si>
  <si>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</si>
  <si>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</si>
  <si>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</si>
  <si>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</si>
  <si>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</si>
  <si>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</si>
  <si>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</si>
  <si>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</si>
  <si>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</si>
  <si>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</si>
  <si>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</si>
  <si>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</si>
  <si>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</si>
  <si>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</si>
  <si>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</si>
  <si>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</si>
  <si>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</si>
  <si>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</si>
  <si>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</si>
  <si>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</si>
  <si>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</si>
  <si>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</si>
  <si>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</si>
  <si>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</si>
  <si>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</si>
  <si>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</si>
  <si>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</si>
  <si>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</si>
  <si>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</si>
  <si>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</si>
  <si>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</si>
  <si>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</si>
  <si>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</si>
  <si>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</si>
  <si>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</si>
  <si>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</si>
  <si>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</si>
  <si>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</si>
  <si>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</si>
  <si>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</si>
  <si>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</si>
  <si>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</si>
  <si>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</si>
  <si>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</si>
  <si>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</si>
  <si>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</si>
  <si>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</si>
  <si>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</si>
  <si>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</si>
  <si>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</si>
  <si>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</si>
  <si>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</si>
  <si>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</si>
  <si>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</si>
  <si>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</si>
  <si>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</si>
  <si>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</si>
  <si>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</si>
  <si>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</si>
  <si>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</si>
  <si>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</si>
  <si>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</si>
  <si>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</si>
  <si>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</si>
  <si>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</si>
  <si>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</si>
  <si>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</si>
  <si>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</si>
  <si>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</si>
  <si>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</si>
  <si>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</si>
  <si>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</si>
  <si>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</si>
  <si>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</si>
  <si>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</si>
  <si>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</si>
  <si>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</si>
  <si>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</si>
  <si>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</si>
  <si>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</si>
  <si>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</si>
  <si>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</si>
  <si>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</si>
  <si>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</si>
  <si>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</si>
  <si>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</si>
  <si>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</si>
  <si>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</si>
  <si>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</si>
  <si>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</si>
  <si>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</si>
  <si>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</si>
  <si>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</si>
  <si>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</si>
  <si>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</si>
  <si>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</si>
  <si>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</si>
  <si>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</si>
  <si>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</si>
  <si>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</si>
  <si>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</si>
  <si>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</si>
  <si>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</si>
  <si>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</si>
  <si>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</si>
  <si>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</si>
  <si>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</si>
  <si>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</si>
  <si>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</si>
  <si>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</si>
  <si>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</si>
  <si>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</si>
  <si>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</si>
  <si>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</si>
  <si>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</si>
  <si>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</si>
  <si>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</si>
  <si>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</si>
  <si>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</si>
  <si>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</si>
  <si>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</si>
  <si>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</si>
  <si>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</si>
  <si>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</si>
  <si>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</si>
  <si>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</si>
  <si>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</si>
  <si>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</si>
  <si>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</si>
  <si>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</si>
  <si>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</si>
  <si>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</si>
  <si>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</si>
  <si>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</si>
  <si>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</si>
  <si>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</si>
  <si>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</si>
  <si>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</si>
  <si>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</si>
  <si>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</si>
  <si>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</si>
  <si>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</si>
  <si>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</si>
  <si>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</si>
  <si>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</si>
  <si>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</si>
  <si>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</si>
  <si>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</si>
  <si>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</si>
  <si>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</si>
  <si>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</si>
  <si>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</si>
  <si>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</si>
  <si>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</si>
  <si>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</si>
  <si>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</si>
  <si>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</si>
  <si>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</si>
  <si>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</si>
  <si>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</si>
  <si>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</si>
  <si>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</si>
  <si>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</si>
  <si>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</si>
  <si>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</si>
  <si>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</si>
  <si>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</si>
  <si>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</si>
  <si>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</si>
  <si>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</si>
  <si>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</si>
  <si>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</si>
  <si>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</si>
  <si>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</si>
  <si>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</si>
  <si>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</si>
  <si>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</si>
  <si>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</si>
  <si>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</si>
  <si>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</si>
  <si>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</si>
  <si>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</si>
  <si>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</si>
  <si>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</si>
  <si>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</si>
  <si>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</si>
  <si>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</si>
  <si>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</si>
  <si>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</si>
  <si>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</si>
  <si>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</si>
  <si>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</si>
  <si>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</si>
  <si>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</si>
  <si>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</si>
  <si>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</si>
  <si>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</si>
  <si>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</si>
  <si>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</si>
  <si>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</si>
  <si>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</si>
  <si>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</si>
  <si>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</si>
  <si>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</si>
  <si>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</si>
  <si>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</si>
  <si>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</si>
  <si>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</si>
  <si>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</si>
  <si>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</si>
  <si>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</si>
  <si>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</si>
  <si>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</si>
  <si>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</si>
  <si>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</si>
  <si>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</si>
  <si>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</si>
  <si>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</si>
  <si>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</si>
  <si>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</si>
  <si>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</si>
  <si>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</si>
  <si>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</si>
  <si>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</si>
  <si>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</si>
  <si>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</si>
  <si>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</si>
  <si>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</si>
  <si>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</si>
  <si>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</si>
  <si>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</si>
  <si>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</si>
  <si>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</si>
  <si>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</si>
  <si>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</si>
  <si>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</si>
  <si>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</si>
  <si>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</si>
  <si>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</si>
  <si>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</si>
  <si>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</si>
  <si>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</si>
  <si>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</si>
  <si>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</si>
  <si>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</si>
  <si>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</si>
  <si>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</si>
  <si>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</si>
  <si>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</si>
  <si>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</si>
  <si>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</si>
  <si>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</si>
  <si>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</si>
  <si>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</si>
  <si>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</si>
  <si>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</si>
  <si>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</si>
  <si>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</si>
  <si>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</si>
  <si>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</si>
  <si>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</si>
  <si>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</si>
  <si>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</si>
  <si>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</si>
  <si>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</si>
  <si>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</si>
  <si>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</si>
  <si>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</si>
  <si>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</si>
  <si>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</si>
  <si>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</si>
  <si>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</si>
  <si>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</si>
  <si>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</si>
  <si>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</si>
  <si>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</si>
  <si>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</si>
  <si>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</si>
  <si>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</si>
  <si>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</si>
  <si>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</si>
  <si>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</si>
  <si>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</si>
  <si>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</si>
  <si>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</si>
  <si>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</si>
  <si>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</si>
  <si>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</si>
  <si>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</si>
  <si>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</si>
  <si>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</si>
  <si>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</si>
  <si>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</si>
  <si>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</si>
  <si>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</si>
  <si>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</si>
  <si>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</si>
  <si>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</si>
  <si>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</si>
  <si>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</si>
  <si>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</si>
  <si>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</si>
  <si>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</si>
  <si>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</si>
  <si>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</si>
  <si>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</si>
  <si>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</si>
  <si>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</si>
  <si>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</si>
  <si>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</si>
  <si>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</si>
  <si>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</si>
  <si>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</si>
  <si>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</si>
  <si>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</si>
  <si>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</si>
  <si>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</si>
  <si>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</si>
  <si>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</si>
  <si>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</si>
  <si>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</si>
  <si>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</si>
  <si>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</si>
  <si>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</si>
  <si>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</si>
  <si>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</si>
  <si>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</si>
  <si>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</si>
  <si>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</si>
  <si>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</si>
  <si>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</si>
  <si>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</si>
  <si>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</si>
  <si>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</si>
  <si>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</si>
  <si>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</si>
  <si>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</si>
  <si>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</si>
  <si>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</si>
  <si>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</si>
  <si>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</si>
  <si>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</si>
  <si>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</si>
  <si>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</si>
  <si>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</si>
  <si>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</si>
  <si>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</si>
  <si>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</si>
  <si>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</si>
  <si>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</si>
  <si>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</si>
  <si>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</si>
  <si>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</si>
  <si>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</si>
  <si>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</si>
  <si>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</si>
  <si>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</si>
  <si>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</si>
  <si>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</si>
  <si>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</si>
  <si>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</si>
  <si>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</si>
  <si>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</si>
  <si>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</si>
  <si>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</si>
  <si>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</si>
  <si>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</si>
  <si>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</si>
  <si>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</si>
  <si>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</si>
  <si>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</si>
  <si>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</si>
  <si>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</si>
  <si>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</si>
  <si>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</si>
  <si>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</si>
  <si>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</si>
  <si>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</si>
  <si>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</si>
  <si>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</si>
  <si>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</si>
  <si>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</si>
  <si>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</si>
  <si>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</si>
  <si>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</si>
  <si>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</si>
  <si>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</si>
  <si>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</si>
  <si>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</si>
  <si>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</si>
  <si>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</si>
  <si>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</si>
  <si>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</si>
  <si>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</si>
  <si>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</si>
  <si>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</si>
  <si>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</si>
  <si>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</si>
  <si>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</si>
  <si>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</si>
  <si>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</si>
  <si>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</si>
  <si>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</si>
  <si>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</si>
  <si>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</si>
  <si>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</si>
  <si>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</si>
  <si>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</si>
  <si>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</si>
  <si>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</si>
  <si>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</si>
  <si>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</si>
  <si>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</si>
  <si>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</si>
  <si>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</si>
  <si>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</si>
  <si>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</si>
  <si>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</si>
  <si>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</si>
  <si>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</si>
  <si>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</si>
  <si>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</si>
  <si>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</si>
  <si>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</si>
  <si>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</si>
  <si>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</si>
  <si>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</si>
  <si>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</si>
  <si>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</si>
  <si>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</si>
  <si>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</si>
  <si>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</si>
  <si>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</si>
  <si>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</si>
  <si>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</si>
  <si>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</si>
  <si>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</si>
  <si>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</si>
  <si>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</si>
  <si>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</si>
  <si>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</si>
  <si>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</si>
  <si>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</si>
  <si>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</si>
  <si>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</si>
  <si>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</si>
  <si>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</si>
  <si>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</si>
  <si>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</si>
  <si>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</si>
  <si>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</si>
  <si>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</si>
  <si>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</si>
  <si>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</si>
  <si>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</si>
  <si>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</si>
  <si>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</si>
  <si>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</si>
  <si>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</si>
  <si>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</si>
  <si>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</si>
  <si>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</si>
  <si>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</si>
  <si>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</si>
  <si>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</si>
  <si>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</si>
  <si>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</si>
  <si>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</si>
  <si>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</si>
  <si>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</si>
  <si>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</si>
  <si>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</si>
  <si>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</si>
  <si>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</si>
  <si>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</si>
  <si>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</si>
  <si>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</si>
  <si>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</si>
  <si>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</si>
  <si>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</si>
  <si>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</si>
  <si>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</si>
  <si>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</si>
  <si>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</si>
  <si>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</si>
  <si>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</si>
  <si>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</si>
  <si>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</si>
  <si>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</si>
  <si>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</si>
  <si>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</si>
  <si>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</si>
  <si>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</si>
  <si>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</si>
  <si>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</si>
  <si>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</si>
  <si>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</si>
  <si>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</si>
  <si>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</si>
  <si>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</si>
  <si>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</si>
  <si>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</si>
  <si>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</si>
  <si>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</si>
  <si>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</si>
  <si>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</si>
  <si>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</si>
  <si>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</si>
  <si>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</si>
  <si>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</si>
  <si>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</si>
  <si>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</si>
  <si>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</si>
  <si>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</si>
  <si>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</si>
  <si>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</si>
  <si>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</si>
  <si>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</si>
  <si>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</si>
  <si>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</si>
  <si>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</si>
  <si>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</si>
  <si>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</si>
  <si>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</si>
  <si>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</si>
  <si>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</si>
  <si>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</si>
  <si>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</si>
  <si>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</si>
  <si>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</si>
  <si>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</si>
  <si>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</si>
  <si>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</si>
  <si>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</si>
  <si>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</si>
  <si>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</si>
  <si>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</si>
  <si>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</si>
  <si>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</si>
  <si>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</si>
  <si>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</si>
  <si>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</si>
  <si>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</si>
  <si>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</si>
  <si>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</si>
  <si>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</si>
  <si>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</si>
  <si>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</si>
  <si>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</si>
  <si>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</si>
  <si>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</si>
  <si>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</si>
  <si>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</si>
  <si>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</si>
  <si>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</si>
  <si>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</si>
  <si>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</si>
  <si>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</si>
  <si>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</si>
  <si>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</si>
  <si>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</si>
  <si>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</si>
  <si>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</si>
  <si>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</si>
  <si>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</si>
  <si>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</si>
  <si>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</si>
  <si>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</si>
  <si>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</si>
  <si>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</si>
  <si>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</si>
  <si>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</si>
  <si>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</si>
  <si>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</si>
  <si>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</si>
  <si>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</si>
  <si>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</si>
  <si>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</si>
  <si>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</si>
  <si>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</si>
  <si>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</si>
  <si>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</si>
  <si>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</si>
  <si>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</si>
  <si>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</si>
  <si>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</si>
  <si>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</si>
  <si>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</si>
  <si>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</si>
  <si>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</si>
  <si>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</si>
  <si>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</si>
  <si>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</si>
  <si>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</si>
  <si>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</si>
  <si>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</si>
  <si>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</si>
  <si>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</si>
  <si>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</si>
  <si>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</si>
  <si>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</si>
  <si>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</si>
  <si>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</si>
  <si>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</si>
  <si>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</si>
  <si>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</si>
  <si>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</si>
  <si>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</si>
  <si>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</si>
  <si>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</si>
  <si>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</si>
  <si>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</si>
  <si>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</si>
  <si>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</si>
  <si>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</si>
  <si>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</si>
  <si>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</si>
  <si>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</si>
  <si>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</si>
  <si>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</si>
  <si>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</si>
  <si>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</si>
  <si>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</si>
  <si>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</si>
  <si>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</si>
  <si>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</si>
  <si>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</si>
  <si>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</si>
  <si>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</si>
  <si>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</si>
  <si>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</si>
  <si>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</si>
  <si>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</si>
  <si>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</si>
  <si>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</si>
  <si>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</si>
  <si>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</si>
  <si>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</si>
  <si>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</si>
  <si>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</si>
  <si>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</si>
  <si>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</si>
  <si>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</si>
  <si>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</si>
  <si>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</si>
  <si>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</si>
  <si>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</si>
  <si>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</si>
  <si>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</si>
  <si>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</si>
  <si>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</si>
  <si>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</si>
  <si>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</si>
  <si>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</si>
  <si>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</si>
  <si>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</si>
  <si>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</si>
  <si>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</si>
  <si>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</si>
  <si>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</si>
  <si>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</si>
  <si>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</si>
  <si>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</si>
  <si>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</si>
  <si>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</si>
  <si>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</si>
  <si>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</si>
  <si>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</si>
  <si>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</si>
  <si>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</si>
  <si>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</si>
  <si>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</si>
  <si>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</si>
  <si>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</si>
  <si>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</si>
  <si>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</si>
  <si>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</si>
  <si>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</si>
  <si>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</si>
  <si>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</si>
  <si>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</si>
  <si>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</si>
  <si>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</si>
  <si>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</si>
  <si>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</si>
  <si>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</si>
  <si>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</si>
  <si>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</si>
  <si>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</si>
  <si>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</si>
  <si>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</si>
  <si>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</si>
  <si>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</si>
  <si>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</si>
  <si>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</si>
  <si>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</si>
  <si>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</si>
  <si>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</si>
  <si>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</si>
  <si>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</si>
  <si>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</si>
  <si>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</si>
  <si>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</si>
  <si>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</si>
  <si>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</si>
  <si>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</si>
  <si>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</si>
  <si>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</si>
  <si>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</si>
  <si>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</si>
  <si>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</si>
  <si>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</si>
  <si>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</si>
  <si>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</si>
  <si>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</si>
  <si>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</si>
  <si>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</si>
  <si>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</si>
  <si>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</si>
  <si>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</si>
  <si>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</si>
  <si>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</si>
  <si>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</si>
  <si>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</si>
  <si>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</si>
  <si>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</si>
  <si>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</si>
  <si>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</si>
  <si>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</si>
  <si>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</si>
  <si>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</si>
  <si>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</si>
  <si>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</si>
  <si>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</si>
  <si>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</si>
  <si>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</si>
  <si>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</si>
  <si>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</si>
  <si>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</si>
  <si>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</si>
  <si>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</si>
  <si>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</si>
  <si>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</si>
  <si>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</si>
  <si>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</si>
  <si>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</si>
  <si>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</si>
  <si>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</si>
  <si>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</si>
  <si>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</si>
  <si>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</si>
  <si>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</si>
  <si>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</si>
  <si>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</si>
  <si>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</si>
  <si>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</si>
  <si>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</si>
  <si>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</si>
  <si>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</si>
  <si>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</si>
  <si>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</si>
  <si>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</si>
  <si>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</si>
  <si>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</si>
  <si>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</si>
  <si>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</si>
  <si>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</si>
  <si>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</si>
  <si>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</si>
  <si>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</si>
  <si>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</si>
  <si>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</si>
  <si>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</si>
  <si>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</si>
  <si>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</si>
  <si>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</si>
  <si>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</si>
  <si>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</si>
  <si>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</si>
  <si>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</si>
  <si>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</si>
  <si>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</si>
  <si>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</si>
  <si>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</si>
  <si>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</si>
  <si>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</si>
  <si>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</si>
  <si>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</si>
  <si>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</si>
  <si>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</si>
  <si>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</si>
  <si>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</si>
  <si>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</si>
  <si>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</si>
  <si>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</si>
  <si>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</si>
  <si>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</si>
  <si>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</si>
  <si>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</si>
  <si>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</si>
  <si>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</si>
  <si>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</si>
  <si>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</si>
  <si>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</si>
  <si>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</si>
  <si>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</si>
  <si>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</si>
  <si>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</si>
  <si>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</si>
  <si>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</si>
  <si>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</si>
  <si>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</si>
  <si>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</si>
  <si>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</si>
  <si>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</si>
  <si>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</si>
  <si>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</si>
  <si>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</si>
  <si>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</si>
  <si>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</si>
  <si>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</si>
  <si>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</si>
  <si>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</si>
  <si>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</si>
  <si>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</si>
  <si>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</si>
  <si>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</si>
  <si>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</si>
  <si>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</si>
  <si>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</si>
  <si>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</si>
  <si>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</si>
  <si>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</si>
  <si>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</si>
  <si>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</si>
  <si>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</si>
  <si>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</si>
  <si>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</si>
  <si>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</si>
  <si>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</si>
  <si>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</si>
  <si>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</si>
  <si>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</si>
  <si>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</si>
  <si>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</si>
  <si>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</si>
  <si>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</si>
  <si>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</si>
  <si>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</si>
  <si>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</si>
  <si>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</si>
  <si>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</si>
  <si>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</si>
  <si>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</si>
  <si>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</si>
  <si>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</si>
  <si>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</si>
  <si>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</si>
  <si>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</si>
  <si>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</si>
  <si>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</si>
  <si>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</si>
  <si>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</si>
  <si>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</si>
  <si>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</si>
  <si>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</si>
  <si>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</si>
  <si>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</si>
  <si>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</si>
  <si>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</si>
  <si>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</si>
  <si>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</si>
  <si>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</si>
  <si>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</si>
  <si>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</si>
  <si>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</si>
  <si>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</si>
  <si>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</si>
  <si>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</si>
  <si>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</si>
  <si>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</si>
  <si>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</si>
  <si>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</si>
  <si>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</si>
  <si>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</si>
  <si>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</si>
  <si>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</si>
  <si>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</si>
  <si>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</si>
  <si>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</si>
  <si>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</si>
  <si>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</si>
  <si>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</si>
  <si>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</si>
  <si>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</si>
  <si>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</si>
  <si>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</si>
  <si>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</si>
  <si>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</si>
  <si>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</si>
  <si>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</si>
  <si>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</si>
  <si>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</si>
  <si>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</si>
  <si>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</si>
  <si>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</si>
  <si>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</si>
  <si>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</si>
  <si>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</si>
  <si>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</si>
  <si>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</si>
  <si>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</si>
  <si>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</si>
  <si>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</si>
  <si>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</si>
  <si>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</si>
  <si>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</si>
  <si>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</si>
  <si>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</si>
  <si>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</si>
  <si>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</si>
  <si>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</si>
  <si>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</si>
  <si>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</si>
  <si>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</si>
  <si>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</si>
  <si>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</si>
  <si>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</si>
  <si>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</si>
  <si>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</si>
  <si>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</si>
  <si>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</si>
  <si>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</si>
  <si>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</si>
  <si>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</si>
  <si>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</si>
  <si>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</si>
  <si>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</si>
  <si>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</si>
  <si>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</si>
  <si>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</si>
  <si>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</si>
  <si>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</si>
  <si>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</si>
  <si>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</si>
  <si>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</si>
  <si>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</si>
  <si>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</si>
  <si>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</si>
  <si>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</si>
  <si>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</si>
  <si>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</si>
  <si>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</si>
  <si>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</si>
  <si>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</si>
  <si>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</si>
  <si>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</si>
  <si>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</si>
  <si>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</si>
  <si>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</si>
  <si>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</si>
  <si>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</si>
  <si>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</si>
  <si>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</si>
  <si>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</si>
  <si>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</si>
  <si>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</si>
  <si>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</si>
  <si>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</si>
  <si>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</si>
  <si>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</si>
  <si>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</si>
  <si>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</si>
  <si>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</si>
  <si>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</si>
  <si>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</si>
  <si>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</si>
  <si>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</si>
  <si>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</si>
  <si>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</si>
  <si>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</si>
  <si>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</si>
  <si>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</si>
  <si>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</si>
  <si>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</si>
  <si>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</si>
  <si>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</si>
  <si>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</si>
  <si>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</si>
  <si>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</si>
  <si>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</si>
  <si>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</si>
  <si>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</si>
  <si>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</si>
  <si>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</si>
  <si>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</si>
  <si>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</si>
  <si>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</si>
  <si>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</si>
  <si>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</si>
  <si>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</si>
  <si>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</si>
  <si>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</si>
  <si>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</si>
  <si>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</si>
  <si>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</si>
  <si>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</si>
  <si>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</si>
  <si>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</si>
  <si>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</si>
  <si>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</si>
  <si>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</si>
  <si>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</si>
  <si>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</si>
  <si>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</si>
  <si>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</si>
  <si>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</si>
  <si>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</si>
  <si>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</si>
  <si>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</si>
  <si>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</si>
  <si>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</si>
  <si>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</si>
  <si>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</si>
  <si>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</si>
  <si>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</si>
  <si>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</si>
  <si>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</si>
  <si>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</si>
  <si>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</si>
  <si>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</si>
  <si>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</si>
  <si>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</si>
  <si>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</si>
  <si>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</si>
  <si>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</si>
  <si>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</si>
  <si>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</si>
  <si>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</si>
  <si>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</si>
  <si>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</si>
  <si>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</si>
  <si>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</si>
  <si>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</si>
  <si>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</si>
  <si>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</si>
  <si>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</si>
  <si>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</si>
  <si>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</si>
  <si>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</si>
  <si>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</si>
  <si>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</si>
  <si>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</si>
  <si>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</si>
  <si>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</si>
  <si>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</si>
  <si>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</si>
  <si>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</si>
  <si>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</si>
  <si>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</si>
  <si>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</si>
  <si>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</si>
  <si>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</si>
  <si>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</si>
  <si>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</si>
  <si>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</si>
  <si>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</si>
  <si>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</si>
  <si>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</si>
  <si>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</si>
  <si>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</si>
  <si>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</si>
  <si>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</si>
  <si>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</si>
  <si>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</si>
  <si>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</si>
  <si>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</si>
  <si>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</si>
  <si>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</si>
  <si>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</si>
  <si>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</si>
  <si>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</si>
  <si>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</si>
  <si>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</si>
  <si>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</si>
  <si>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</si>
  <si>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</si>
  <si>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</si>
  <si>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</si>
  <si>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</si>
  <si>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</si>
  <si>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</si>
  <si>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</si>
  <si>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</si>
  <si>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</si>
  <si>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</si>
  <si>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</si>
  <si>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</si>
  <si>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</si>
  <si>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</si>
  <si>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</si>
  <si>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</si>
  <si>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</si>
  <si>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</si>
  <si>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</si>
  <si>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</si>
  <si>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</si>
  <si>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</si>
  <si>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</si>
  <si>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</si>
  <si>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</si>
  <si>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</si>
  <si>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</si>
  <si>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</si>
  <si>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</si>
  <si>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</si>
  <si>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</si>
  <si>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</si>
  <si>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</si>
  <si>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</si>
  <si>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</si>
  <si>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</si>
  <si>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</si>
  <si>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</si>
  <si>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</si>
  <si>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</si>
  <si>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</si>
  <si>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</si>
  <si>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</si>
  <si>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</si>
  <si>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</si>
  <si>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</si>
  <si>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</si>
  <si>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</si>
  <si>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</si>
  <si>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</si>
  <si>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</si>
  <si>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</si>
  <si>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</si>
  <si>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</si>
  <si>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</si>
  <si>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</si>
  <si>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</si>
  <si>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</si>
  <si>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</si>
  <si>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</si>
  <si>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</si>
  <si>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</si>
  <si>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</si>
  <si>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</si>
  <si>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</si>
  <si>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</si>
  <si>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</si>
  <si>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</si>
  <si>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</si>
  <si>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</si>
  <si>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</si>
  <si>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</si>
  <si>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</si>
  <si>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</si>
  <si>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</si>
  <si>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</si>
  <si>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</si>
  <si>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</si>
  <si>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</si>
  <si>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</si>
  <si>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</si>
  <si>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</si>
  <si>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</si>
  <si>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</si>
  <si>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</si>
  <si>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</si>
  <si>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</si>
  <si>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</si>
  <si>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</si>
  <si>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</si>
  <si>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</si>
  <si>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</si>
  <si>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</si>
  <si>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</si>
  <si>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</si>
  <si>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</si>
  <si>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</si>
  <si>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</si>
  <si>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</si>
  <si>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</si>
  <si>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</si>
  <si>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</si>
  <si>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</si>
  <si>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</si>
  <si>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</si>
  <si>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</si>
  <si>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</si>
  <si>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</si>
  <si>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</si>
  <si>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</si>
  <si>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</si>
  <si>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</si>
  <si>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</si>
  <si>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</si>
  <si>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</si>
  <si>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</si>
  <si>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</si>
  <si>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</si>
  <si>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</si>
  <si>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</si>
  <si>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</si>
  <si>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</si>
  <si>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</si>
  <si>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</si>
  <si>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</si>
  <si>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</si>
  <si>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</si>
  <si>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</si>
  <si>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</si>
  <si>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</si>
  <si>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</si>
  <si>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</si>
  <si>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</si>
  <si>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</si>
  <si>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</si>
  <si>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</si>
  <si>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</si>
  <si>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</si>
  <si>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</si>
  <si>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</si>
  <si>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</si>
  <si>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</si>
  <si>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</si>
  <si>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</si>
  <si>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</si>
  <si>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</si>
  <si>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</si>
  <si>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</si>
  <si>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</si>
  <si>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</si>
  <si>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</si>
  <si>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</si>
  <si>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</si>
  <si>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</si>
  <si>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</si>
  <si>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</si>
  <si>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</si>
  <si>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</si>
  <si>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</si>
  <si>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</si>
  <si>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</si>
  <si>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</si>
  <si>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</si>
  <si>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</si>
  <si>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</si>
  <si>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</si>
  <si>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</si>
  <si>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</si>
  <si>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</si>
  <si>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</si>
  <si>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</si>
  <si>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</si>
  <si>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</si>
  <si>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</si>
  <si>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</si>
  <si>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</si>
  <si>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</si>
  <si>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</si>
  <si>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</si>
  <si>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</si>
  <si>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</si>
  <si>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</si>
  <si>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</si>
  <si>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</si>
  <si>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</si>
  <si>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</si>
  <si>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</si>
  <si>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</si>
  <si>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</si>
  <si>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</si>
  <si>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</si>
  <si>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</si>
  <si>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</si>
  <si>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</si>
  <si>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</si>
  <si>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</si>
  <si>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</si>
  <si>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</si>
  <si>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</si>
  <si>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</si>
  <si>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</si>
  <si>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</si>
  <si>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</si>
  <si>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</si>
  <si>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</si>
  <si>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</si>
  <si>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</si>
  <si>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</si>
  <si>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</si>
  <si>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</si>
  <si>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</si>
  <si>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</si>
  <si>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</si>
  <si>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</si>
  <si>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</si>
  <si>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</si>
  <si>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</si>
  <si>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</si>
  <si>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</si>
  <si>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</si>
  <si>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</si>
  <si>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</si>
  <si>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</si>
  <si>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</si>
  <si>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</si>
  <si>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</si>
  <si>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</si>
  <si>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</si>
  <si>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</si>
  <si>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</si>
  <si>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</si>
  <si>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</si>
  <si>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</si>
  <si>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</si>
  <si>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</si>
  <si>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</si>
  <si>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</si>
  <si>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</si>
  <si>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</si>
  <si>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</si>
  <si>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</si>
  <si>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</si>
  <si>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</si>
  <si>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</si>
  <si>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</si>
  <si>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</si>
  <si>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</si>
  <si>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</si>
  <si>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</si>
  <si>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</si>
  <si>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</si>
  <si>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</si>
  <si>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</si>
  <si>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</si>
  <si>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</si>
  <si>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</si>
  <si>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</si>
  <si>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</si>
  <si>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</si>
  <si>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</si>
  <si>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</si>
  <si>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</si>
  <si>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</si>
  <si>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</si>
  <si>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</si>
  <si>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</si>
  <si>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</si>
  <si>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</si>
  <si>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</si>
  <si>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</si>
  <si>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</si>
  <si>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</si>
  <si>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</si>
  <si>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</si>
  <si>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</si>
  <si>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</si>
  <si>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</si>
  <si>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</si>
  <si>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</si>
  <si>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</si>
  <si>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</si>
  <si>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</si>
  <si>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</si>
  <si>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</si>
  <si>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</si>
  <si>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</si>
  <si>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</si>
  <si>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</si>
  <si>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</si>
  <si>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</si>
  <si>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</si>
  <si>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</si>
  <si>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</si>
  <si>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</si>
  <si>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</si>
  <si>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</si>
  <si>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</si>
  <si>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</si>
  <si>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</si>
  <si>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</si>
  <si>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</si>
  <si>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</si>
  <si>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</si>
  <si>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</si>
  <si>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</si>
  <si>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</si>
  <si>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</si>
  <si>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</si>
  <si>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</si>
  <si>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</si>
  <si>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</si>
  <si>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</si>
  <si>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</si>
  <si>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</si>
  <si>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</si>
  <si>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</si>
  <si>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</si>
  <si>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</si>
  <si>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</si>
  <si>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</si>
  <si>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</si>
  <si>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</si>
  <si>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</si>
  <si>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</si>
  <si>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</si>
  <si>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</si>
  <si>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</si>
  <si>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</si>
  <si>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</si>
  <si>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</si>
  <si>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</si>
  <si>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</si>
  <si>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</si>
  <si>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</si>
  <si>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</si>
  <si>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</si>
  <si>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</si>
  <si>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</si>
  <si>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</si>
  <si>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</si>
  <si>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</si>
  <si>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</si>
  <si>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</si>
  <si>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</si>
  <si>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</si>
  <si>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</si>
  <si>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</si>
  <si>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</si>
  <si>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</si>
  <si>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</si>
  <si>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</si>
  <si>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</si>
  <si>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</si>
  <si>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</si>
  <si>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</si>
  <si>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</si>
  <si>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</si>
  <si>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</si>
  <si>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</si>
  <si>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</si>
  <si>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</si>
  <si>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</si>
  <si>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</si>
  <si>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</si>
  <si>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</si>
  <si>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</si>
  <si>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</si>
  <si>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</si>
  <si>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</si>
  <si>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</si>
  <si>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</si>
  <si>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</si>
  <si>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</si>
  <si>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</si>
  <si>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</si>
  <si>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</si>
  <si>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</si>
  <si>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</si>
  <si>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</si>
  <si>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</si>
  <si>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</si>
  <si>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</si>
  <si>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</si>
  <si>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</si>
  <si>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</si>
  <si>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</si>
  <si>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</si>
  <si>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</si>
  <si>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</si>
  <si>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</si>
  <si>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</si>
  <si>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</si>
  <si>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</si>
  <si>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</si>
  <si>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</si>
  <si>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</si>
  <si>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</si>
  <si>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</si>
  <si>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</si>
  <si>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</si>
  <si>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</si>
  <si>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</si>
  <si>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</si>
  <si>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</si>
  <si>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</si>
  <si>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</si>
  <si>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</si>
  <si>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</si>
  <si>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</si>
  <si>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</si>
  <si>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</si>
  <si>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</si>
  <si>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</si>
  <si>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</si>
  <si>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</si>
  <si>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</si>
  <si>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</si>
  <si>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</si>
  <si>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</si>
  <si>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</si>
  <si>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</si>
  <si>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</si>
  <si>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</si>
  <si>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</si>
  <si>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</si>
  <si>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</si>
  <si>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</si>
  <si>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</si>
  <si>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</si>
  <si>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</si>
  <si>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</si>
  <si>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</si>
  <si>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</si>
  <si>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</si>
  <si>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</si>
  <si>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</si>
  <si>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</si>
  <si>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</si>
  <si>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</si>
  <si>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</si>
  <si>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</si>
  <si>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</si>
  <si>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</si>
  <si>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</si>
  <si>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</si>
  <si>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</si>
  <si>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</si>
  <si>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</si>
  <si>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</si>
  <si>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</si>
  <si>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</si>
  <si>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</si>
  <si>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</si>
  <si>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</si>
  <si>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</si>
  <si>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</si>
  <si>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</si>
  <si>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</si>
  <si>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</si>
  <si>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</si>
  <si>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</si>
  <si>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</si>
  <si>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</si>
  <si>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</si>
  <si>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</si>
  <si>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</si>
  <si>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</si>
  <si>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</si>
  <si>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</si>
  <si>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</si>
  <si>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</si>
  <si>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</si>
  <si>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</si>
  <si>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</si>
  <si>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</si>
  <si>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</si>
  <si>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</si>
  <si>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</si>
  <si>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</si>
  <si>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</si>
  <si>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</si>
  <si>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</si>
  <si>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</si>
  <si>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</si>
  <si>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</si>
  <si>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</si>
  <si>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</si>
  <si>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</si>
  <si>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</si>
  <si>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</si>
  <si>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</si>
  <si>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</si>
  <si>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</si>
  <si>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</si>
  <si>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</si>
  <si>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</si>
  <si>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</si>
  <si>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</si>
  <si>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</si>
  <si>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</si>
  <si>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</si>
  <si>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</si>
  <si>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</si>
  <si>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</si>
  <si>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</si>
  <si>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</si>
  <si>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</si>
  <si>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</si>
  <si>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</si>
  <si>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</si>
  <si>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</si>
  <si>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</si>
  <si>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</si>
  <si>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</si>
  <si>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</si>
  <si>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</si>
  <si>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</si>
  <si>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</si>
  <si>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</si>
  <si>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</si>
  <si>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</si>
  <si>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</si>
  <si>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</si>
  <si>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</si>
  <si>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</si>
  <si>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</si>
  <si>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</si>
  <si>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</si>
  <si>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</si>
  <si>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</si>
  <si>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</si>
  <si>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</si>
  <si>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</si>
  <si>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</si>
  <si>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</si>
  <si>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</si>
  <si>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</si>
  <si>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</si>
  <si>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</si>
  <si>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</si>
  <si>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</si>
  <si>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</si>
  <si>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</si>
  <si>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</si>
  <si>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</si>
  <si>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</si>
  <si>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</si>
  <si>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</si>
  <si>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</si>
  <si>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</si>
  <si>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</si>
  <si>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</si>
  <si>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</si>
  <si>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</si>
  <si>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</si>
  <si>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</si>
  <si>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</si>
  <si>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</si>
  <si>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</si>
  <si>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</si>
  <si>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</si>
  <si>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</si>
  <si>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</si>
  <si>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</si>
  <si>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</si>
  <si>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</si>
  <si>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</si>
  <si>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</si>
  <si>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</si>
  <si>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</si>
  <si>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</si>
  <si>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</si>
  <si>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</si>
  <si>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</si>
  <si>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</si>
  <si>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</si>
  <si>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</si>
  <si>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</si>
  <si>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</si>
  <si>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</si>
  <si>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</si>
  <si>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</si>
  <si>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</si>
  <si>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</si>
  <si>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</si>
  <si>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</si>
  <si>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</si>
  <si>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</si>
  <si>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</si>
  <si>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</si>
  <si>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</si>
  <si>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</si>
  <si>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</si>
  <si>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</si>
  <si>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</si>
  <si>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</si>
  <si>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</si>
  <si>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</si>
  <si>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</si>
  <si>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</si>
  <si>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</si>
  <si>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</si>
  <si>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</si>
  <si>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</si>
  <si>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</si>
  <si>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</si>
  <si>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</si>
  <si>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</si>
  <si>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</si>
  <si>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</si>
  <si>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</si>
  <si>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</si>
  <si>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</si>
  <si>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</si>
  <si>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</si>
  <si>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</si>
  <si>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</si>
  <si>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</si>
  <si>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</si>
  <si>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</si>
  <si>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</si>
  <si>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</si>
  <si>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</si>
  <si>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</si>
  <si>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</si>
  <si>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</si>
  <si>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</si>
  <si>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</si>
  <si>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</si>
  <si>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</si>
  <si>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</si>
  <si>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</si>
  <si>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</si>
  <si>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</si>
  <si>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</si>
  <si>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</si>
  <si>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</si>
  <si>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</si>
  <si>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</si>
  <si>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</si>
  <si>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</si>
  <si>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</si>
  <si>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</si>
  <si>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</si>
  <si>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</si>
  <si>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</si>
  <si>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</si>
  <si>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</si>
  <si>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</si>
  <si>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</si>
  <si>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</si>
  <si>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</si>
  <si>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</si>
  <si>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</si>
  <si>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</si>
  <si>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</si>
  <si>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</si>
  <si>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</si>
  <si>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</si>
  <si>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</si>
  <si>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</si>
  <si>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</si>
  <si>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</si>
  <si>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</si>
  <si>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</si>
  <si>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</si>
  <si>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</si>
  <si>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</si>
  <si>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</si>
  <si>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</si>
  <si>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</si>
  <si>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</si>
  <si>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</si>
  <si>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</si>
  <si>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</si>
  <si>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</si>
  <si>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</si>
  <si>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</si>
  <si>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</si>
  <si>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</si>
  <si>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</si>
  <si>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</si>
  <si>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</si>
  <si>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</si>
  <si>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</si>
  <si>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</si>
  <si>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</si>
  <si>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</si>
  <si>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</si>
  <si>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</si>
  <si>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</si>
  <si>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</si>
  <si>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</si>
  <si>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</si>
  <si>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</si>
  <si>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</si>
  <si>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</si>
  <si>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</si>
  <si>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</si>
  <si>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</si>
  <si>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</si>
  <si>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</si>
  <si>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</si>
  <si>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</si>
  <si>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</si>
  <si>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</si>
  <si>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</si>
  <si>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</si>
  <si>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</si>
  <si>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</si>
  <si>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</si>
  <si>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</si>
  <si>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</si>
  <si>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</si>
  <si>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</si>
  <si>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</si>
  <si>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</si>
  <si>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</si>
  <si>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</si>
  <si>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</si>
  <si>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</si>
  <si>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</si>
  <si>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</si>
  <si>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</si>
  <si>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</si>
  <si>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</si>
  <si>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</si>
  <si>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</si>
  <si>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</si>
  <si>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</si>
  <si>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</si>
  <si>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</si>
  <si>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</si>
  <si>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</si>
  <si>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</si>
  <si>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</si>
  <si>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</si>
  <si>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</si>
  <si>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</si>
  <si>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</si>
  <si>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</si>
  <si>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</si>
  <si>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</si>
  <si>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</si>
  <si>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</si>
  <si>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</si>
  <si>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</si>
  <si>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</si>
  <si>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</si>
  <si>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</si>
  <si>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</si>
  <si>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</si>
  <si>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</si>
  <si>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</si>
  <si>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</si>
  <si>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</si>
  <si>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</si>
  <si>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</si>
  <si>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</si>
  <si>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</si>
  <si>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</si>
  <si>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</si>
  <si>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</si>
  <si>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</si>
  <si>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</si>
  <si>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</si>
  <si>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</si>
  <si>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</si>
  <si>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</si>
  <si>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</si>
  <si>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</si>
  <si>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</si>
  <si>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</si>
  <si>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</si>
  <si>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</si>
  <si>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</si>
  <si>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</si>
  <si>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</si>
  <si>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</si>
  <si>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</si>
  <si>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</si>
  <si>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</si>
  <si>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</si>
  <si>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</si>
  <si>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</si>
  <si>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</si>
  <si>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</si>
  <si>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</si>
  <si>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</si>
  <si>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</si>
  <si>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</si>
  <si>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</si>
  <si>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</si>
  <si>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</si>
  <si>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</si>
  <si>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</si>
  <si>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</si>
  <si>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</si>
  <si>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</si>
  <si>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</si>
  <si>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</si>
  <si>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</si>
  <si>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</si>
  <si>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</si>
  <si>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</si>
  <si>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</si>
  <si>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</si>
  <si>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</si>
  <si>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</si>
  <si>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</si>
  <si>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</si>
  <si>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</si>
  <si>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</si>
  <si>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</si>
  <si>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</si>
  <si>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</si>
  <si>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</si>
  <si>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</si>
  <si>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</si>
  <si>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</si>
  <si>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</si>
  <si>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</si>
  <si>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</si>
  <si>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</si>
  <si>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</si>
  <si>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</si>
  <si>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</si>
  <si>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</si>
  <si>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</si>
  <si>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</si>
  <si>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</si>
  <si>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</si>
  <si>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</si>
  <si>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</si>
  <si>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</si>
  <si>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</si>
  <si>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</si>
  <si>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</si>
  <si>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</si>
  <si>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</si>
  <si>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</si>
  <si>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</si>
  <si>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</si>
  <si>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</si>
  <si>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</si>
  <si>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</si>
  <si>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</si>
  <si>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</si>
  <si>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</si>
  <si>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</si>
  <si>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</si>
  <si>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</si>
  <si>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</si>
  <si>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</si>
  <si>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</si>
  <si>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</si>
  <si>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</si>
  <si>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</si>
  <si>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</si>
  <si>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</si>
  <si>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</si>
  <si>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</si>
  <si>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</si>
  <si>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</si>
  <si>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</si>
  <si>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</si>
  <si>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</si>
  <si>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</si>
  <si>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</si>
  <si>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</si>
  <si>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</si>
  <si>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</si>
  <si>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</si>
  <si>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</si>
  <si>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</si>
  <si>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</si>
  <si>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</si>
  <si>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</si>
  <si>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</si>
  <si>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</si>
  <si>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</si>
  <si>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</si>
  <si>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</si>
  <si>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</si>
  <si>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</si>
  <si>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</si>
  <si>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</si>
  <si>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</si>
  <si>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</si>
  <si>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</si>
  <si>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</si>
  <si>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</si>
  <si>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</si>
  <si>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</si>
  <si>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</si>
  <si>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</si>
  <si>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</si>
  <si>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</si>
  <si>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</si>
  <si>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</si>
  <si>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</si>
  <si>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</si>
  <si>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</si>
  <si>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</si>
  <si>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</si>
  <si>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</si>
  <si>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</si>
  <si>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</si>
  <si>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</si>
  <si>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</si>
  <si>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</si>
  <si>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</si>
  <si>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</si>
  <si>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</si>
  <si>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</si>
  <si>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</si>
  <si>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</si>
  <si>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</si>
  <si>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</si>
  <si>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</si>
  <si>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</si>
  <si>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</si>
  <si>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</si>
  <si>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</si>
  <si>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</si>
  <si>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</si>
  <si>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</si>
  <si>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</si>
  <si>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</si>
  <si>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</si>
  <si>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</si>
  <si>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</si>
  <si>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</si>
  <si>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</si>
  <si>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</si>
  <si>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</si>
  <si>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</si>
  <si>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</si>
  <si>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</si>
  <si>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</si>
  <si>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</si>
  <si>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</si>
  <si>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</si>
  <si>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</si>
  <si>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</si>
  <si>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</si>
  <si>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</si>
  <si>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</si>
  <si>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</si>
  <si>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</si>
  <si>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</si>
  <si>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</si>
  <si>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</si>
  <si>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</si>
  <si>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</si>
  <si>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</si>
  <si>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</si>
  <si>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</si>
  <si>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</si>
  <si>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</si>
  <si>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</si>
  <si>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</si>
  <si>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</si>
  <si>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</si>
  <si>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</si>
  <si>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</si>
  <si>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</si>
  <si>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</si>
  <si>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</si>
  <si>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</si>
  <si>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</si>
  <si>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</si>
  <si>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</si>
  <si>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</si>
  <si>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</si>
  <si>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</si>
  <si>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</si>
  <si>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</si>
  <si>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</si>
  <si>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</si>
  <si>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</si>
  <si>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</si>
  <si>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</si>
  <si>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</si>
  <si>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</si>
  <si>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</si>
  <si>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</si>
  <si>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</si>
  <si>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</si>
  <si>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</si>
  <si>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</si>
  <si>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</si>
  <si>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</si>
  <si>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</si>
  <si>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</si>
  <si>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</si>
  <si>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</si>
  <si>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</si>
  <si>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</si>
  <si>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</si>
  <si>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</si>
  <si>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</si>
  <si>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</si>
  <si>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</si>
  <si>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</si>
  <si>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</si>
  <si>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</si>
  <si>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</si>
  <si>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</si>
  <si>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</si>
  <si>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</si>
  <si>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</si>
  <si>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</si>
  <si>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</si>
  <si>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</si>
  <si>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</si>
  <si>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</si>
  <si>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</si>
  <si>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</si>
  <si>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</si>
  <si>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</si>
  <si>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</si>
  <si>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</si>
  <si>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</si>
  <si>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</si>
  <si>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</si>
  <si>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</si>
  <si>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</si>
  <si>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</si>
  <si>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</si>
  <si>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</si>
  <si>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</si>
  <si>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</si>
  <si>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</si>
  <si>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</si>
  <si>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</si>
  <si>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</si>
  <si>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</si>
  <si>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</si>
  <si>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</si>
  <si>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</si>
  <si>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</si>
  <si>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</si>
  <si>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</si>
  <si>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</si>
  <si>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</si>
  <si>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</si>
  <si>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</si>
  <si>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</si>
  <si>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</si>
  <si>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</si>
  <si>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</si>
  <si>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</si>
  <si>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</si>
  <si>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</si>
  <si>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</si>
  <si>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</si>
  <si>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</si>
  <si>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</si>
  <si>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</si>
  <si>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</si>
  <si>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</si>
  <si>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</si>
  <si>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</si>
  <si>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</si>
  <si>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</si>
  <si>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</si>
  <si>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</si>
  <si>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</si>
  <si>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</si>
  <si>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</si>
  <si>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</si>
  <si>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</si>
  <si>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</si>
  <si>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</si>
  <si>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</si>
  <si>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</si>
  <si>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</si>
  <si>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</si>
  <si>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</si>
  <si>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</si>
  <si>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</si>
  <si>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</si>
  <si>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</si>
  <si>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</si>
  <si>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</si>
  <si>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</si>
  <si>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</si>
  <si>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</si>
  <si>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</si>
  <si>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</si>
  <si>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</si>
  <si>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</si>
  <si>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</si>
  <si>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</si>
  <si>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</si>
  <si>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</si>
  <si>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</si>
  <si>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</si>
  <si>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</si>
  <si>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</si>
  <si>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</si>
  <si>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</si>
  <si>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</si>
  <si>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</si>
  <si>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</si>
  <si>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</si>
  <si>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</si>
  <si>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</si>
  <si>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</si>
  <si>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</si>
  <si>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</si>
  <si>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</si>
  <si>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</si>
  <si>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</si>
  <si>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</si>
  <si>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</si>
  <si>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</si>
  <si>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</si>
  <si>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</si>
  <si>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</si>
  <si>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</si>
  <si>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</si>
  <si>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</si>
  <si>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</si>
  <si>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</si>
  <si>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</si>
  <si>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</si>
  <si>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</si>
  <si>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</si>
  <si>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</si>
  <si>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</si>
  <si>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</si>
  <si>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</si>
  <si>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</si>
  <si>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</si>
  <si>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</si>
  <si>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</si>
  <si>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</si>
  <si>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</si>
  <si>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</si>
  <si>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</si>
  <si>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</si>
  <si>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</si>
  <si>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</si>
  <si>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</si>
  <si>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</si>
  <si>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</si>
  <si>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</si>
  <si>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</si>
  <si>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</si>
  <si>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</si>
  <si>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</si>
  <si>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</si>
  <si>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</si>
  <si>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</si>
  <si>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</si>
  <si>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</si>
  <si>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</si>
  <si>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</si>
  <si>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</si>
  <si>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</si>
  <si>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</si>
  <si>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</si>
  <si>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</si>
  <si>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</si>
  <si>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</si>
  <si>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</si>
  <si>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</si>
  <si>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</si>
  <si>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</si>
  <si>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</si>
  <si>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</si>
  <si>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</si>
  <si>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</si>
  <si>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</si>
  <si>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</si>
  <si>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</si>
  <si>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</si>
  <si>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</si>
  <si>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</si>
  <si>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</si>
  <si>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</si>
  <si>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</si>
  <si>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</si>
  <si>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</si>
  <si>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</si>
  <si>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</si>
  <si>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</si>
  <si>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</si>
  <si>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</si>
  <si>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</si>
  <si>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</si>
  <si>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</si>
  <si>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</si>
  <si>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</si>
  <si>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</si>
  <si>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</si>
  <si>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</si>
  <si>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</si>
  <si>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</si>
  <si>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</si>
  <si>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</si>
  <si>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</si>
  <si>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</si>
  <si>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</si>
  <si>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</si>
  <si>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</si>
  <si>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</si>
  <si>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</si>
  <si>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</si>
  <si>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</si>
  <si>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</si>
  <si>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</si>
  <si>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</si>
  <si>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</si>
  <si>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</si>
  <si>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</si>
  <si>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</si>
  <si>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</si>
  <si>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</si>
  <si>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</si>
  <si>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</si>
  <si>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</si>
  <si>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</si>
  <si>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</si>
  <si>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</si>
  <si>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</si>
  <si>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</si>
  <si>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</si>
  <si>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</si>
  <si>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</si>
  <si>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</si>
  <si>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</si>
  <si>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</si>
  <si>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</si>
  <si>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</si>
  <si>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</si>
  <si>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</si>
  <si>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</si>
  <si>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</si>
  <si>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</si>
  <si>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</si>
  <si>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</si>
  <si>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</si>
  <si>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</si>
  <si>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</si>
  <si>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</si>
  <si>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</si>
  <si>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</si>
  <si>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</si>
  <si>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</si>
  <si>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</si>
  <si>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</si>
  <si>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</si>
  <si>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</si>
  <si>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</si>
  <si>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</si>
  <si>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</si>
  <si>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</si>
  <si>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</si>
  <si>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</si>
  <si>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</si>
  <si>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</si>
  <si>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</si>
  <si>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</si>
  <si>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</si>
  <si>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</si>
  <si>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</si>
  <si>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</si>
  <si>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</si>
  <si>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</si>
  <si>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</si>
  <si>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</si>
  <si>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</si>
  <si>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</si>
  <si>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</si>
  <si>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</si>
  <si>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</si>
  <si>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</si>
  <si>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</si>
  <si>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</si>
  <si>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</si>
  <si>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</si>
  <si>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</si>
  <si>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</si>
  <si>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</si>
  <si>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</si>
  <si>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</si>
  <si>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</si>
  <si>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</si>
  <si>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</si>
  <si>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</si>
  <si>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</si>
  <si>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</si>
  <si>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</si>
  <si>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</si>
  <si>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</si>
  <si>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</si>
  <si>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</si>
  <si>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</si>
  <si>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</si>
  <si>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</si>
  <si>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</si>
  <si>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</si>
  <si>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</si>
  <si>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</si>
  <si>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</si>
  <si>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</si>
  <si>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</si>
  <si>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</si>
  <si>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</si>
  <si>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</si>
  <si>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</si>
  <si>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</si>
  <si>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</si>
  <si>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</si>
  <si>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</si>
  <si>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</si>
  <si>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</si>
  <si>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</si>
  <si>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</si>
  <si>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</si>
  <si>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</si>
  <si>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</si>
  <si>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</si>
  <si>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</si>
  <si>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</si>
  <si>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</si>
  <si>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</si>
  <si>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</si>
  <si>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</si>
  <si>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</si>
  <si>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</si>
  <si>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</si>
  <si>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</si>
  <si>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</si>
  <si>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</si>
  <si>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</si>
  <si>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</si>
  <si>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</si>
  <si>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</si>
  <si>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</si>
  <si>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</si>
  <si>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</si>
  <si>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</si>
  <si>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</si>
  <si>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</si>
  <si>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</si>
  <si>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</si>
  <si>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</si>
  <si>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</si>
  <si>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</si>
  <si>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</si>
  <si>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</si>
  <si>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</si>
  <si>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</si>
  <si>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</si>
  <si>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</si>
  <si>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</si>
  <si>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</si>
  <si>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</si>
  <si>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</si>
  <si>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</si>
  <si>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</si>
  <si>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</si>
  <si>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</si>
  <si>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</si>
  <si>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</si>
  <si>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</si>
  <si>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</si>
  <si>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</si>
  <si>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</si>
  <si>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</si>
  <si>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</si>
  <si>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</si>
  <si>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</si>
  <si>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</si>
  <si>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</si>
  <si>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</si>
  <si>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</si>
  <si>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</si>
  <si>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</si>
  <si>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</si>
  <si>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</si>
  <si>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</si>
  <si>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</si>
  <si>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</si>
  <si>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</si>
  <si>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</si>
  <si>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</si>
  <si>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</si>
  <si>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</si>
  <si>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</si>
  <si>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</si>
  <si>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</si>
  <si>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</si>
  <si>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</si>
  <si>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</si>
  <si>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</si>
  <si>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</si>
  <si>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</si>
  <si>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</si>
  <si>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</si>
  <si>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</si>
  <si>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</si>
  <si>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</si>
  <si>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</si>
  <si>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</si>
  <si>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</si>
  <si>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</si>
  <si>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</si>
  <si>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</si>
  <si>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</si>
  <si>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</si>
  <si>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</si>
  <si>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</si>
  <si>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</si>
  <si>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</si>
  <si>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</si>
  <si>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</si>
  <si>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</si>
  <si>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</si>
  <si>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</si>
  <si>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</si>
  <si>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</si>
  <si>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</si>
  <si>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</si>
  <si>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</si>
  <si>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</si>
  <si>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</si>
  <si>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</si>
  <si>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</si>
  <si>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</si>
  <si>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</si>
  <si>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</si>
  <si>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</si>
  <si>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</si>
  <si>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</si>
  <si>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</si>
  <si>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</si>
  <si>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</si>
  <si>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</si>
  <si>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</si>
  <si>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</si>
  <si>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</si>
  <si>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</si>
  <si>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</si>
  <si>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</si>
  <si>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</si>
  <si>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</si>
  <si>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</si>
  <si>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</si>
  <si>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</si>
  <si>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</si>
  <si>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</si>
  <si>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</si>
  <si>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</si>
  <si>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</si>
  <si>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</si>
  <si>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</si>
  <si>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</si>
  <si>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</si>
  <si>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</si>
  <si>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</si>
  <si>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</si>
  <si>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</si>
  <si>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</si>
  <si>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</si>
  <si>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</si>
  <si>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</si>
  <si>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</si>
  <si>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</si>
  <si>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</si>
  <si>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</si>
  <si>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</si>
  <si>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</si>
  <si>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</si>
  <si>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</si>
  <si>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</si>
  <si>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</si>
  <si>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</si>
  <si>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</si>
  <si>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</si>
  <si>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</si>
  <si>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</si>
  <si>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</si>
  <si>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</si>
  <si>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</si>
  <si>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</si>
  <si>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</si>
  <si>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</si>
  <si>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</si>
  <si>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</si>
  <si>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</si>
  <si>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</si>
  <si>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</si>
  <si>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</si>
  <si>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</si>
  <si>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</si>
  <si>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</si>
  <si>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</si>
  <si>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</si>
  <si>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</si>
  <si>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</si>
  <si>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</si>
  <si>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</si>
  <si>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</si>
  <si>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</si>
  <si>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</si>
  <si>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</si>
  <si>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</si>
  <si>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</si>
  <si>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</si>
  <si>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</si>
  <si>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</si>
  <si>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</si>
  <si>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</si>
  <si>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</si>
  <si>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</si>
  <si>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</si>
  <si>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</si>
  <si>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</si>
  <si>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</si>
  <si>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</si>
  <si>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</si>
  <si>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</si>
  <si>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</si>
  <si>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</si>
  <si>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</si>
  <si>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</si>
  <si>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</si>
  <si>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</si>
  <si>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</si>
  <si>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</si>
  <si>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</si>
  <si>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</si>
  <si>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</si>
  <si>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</si>
  <si>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</si>
  <si>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</si>
  <si>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</si>
  <si>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</si>
  <si>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</si>
  <si>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</si>
  <si>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</si>
  <si>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</si>
  <si>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</si>
  <si>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</si>
  <si>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</si>
  <si>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</si>
  <si>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</si>
  <si>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</si>
  <si>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</si>
  <si>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</si>
  <si>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</si>
  <si>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</si>
  <si>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</si>
  <si>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</si>
  <si>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</si>
  <si>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</si>
  <si>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</si>
  <si>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</si>
  <si>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</si>
  <si>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</si>
  <si>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</si>
  <si>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</si>
  <si>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</si>
  <si>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</si>
  <si>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</si>
  <si>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</si>
  <si>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</si>
  <si>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</si>
  <si>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</si>
  <si>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</si>
  <si>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</si>
  <si>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</si>
  <si>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</si>
  <si>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</si>
  <si>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</si>
  <si>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</si>
  <si>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</si>
  <si>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</si>
  <si>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</si>
  <si>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</si>
  <si>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</si>
  <si>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</si>
  <si>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</si>
  <si>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</si>
  <si>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</si>
  <si>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</si>
  <si>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</si>
  <si>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</si>
  <si>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</si>
  <si>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</si>
  <si>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</si>
  <si>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</si>
  <si>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</si>
  <si>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</si>
  <si>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</si>
  <si>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</si>
  <si>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</si>
  <si>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</si>
  <si>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</si>
  <si>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</si>
  <si>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</si>
  <si>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</si>
  <si>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</si>
  <si>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</si>
  <si>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</si>
  <si>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</si>
  <si>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</si>
  <si>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</si>
  <si>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</si>
  <si>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</si>
  <si>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</si>
  <si>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</si>
  <si>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</si>
  <si>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</si>
  <si>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</si>
  <si>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</si>
  <si>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</si>
  <si>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</si>
  <si>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</si>
  <si>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</si>
  <si>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</si>
  <si>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</si>
  <si>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</si>
  <si>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</si>
  <si>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</si>
  <si>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</si>
  <si>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</si>
  <si>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</si>
  <si>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</si>
  <si>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</si>
  <si>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</si>
  <si>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</si>
  <si>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</si>
  <si>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</si>
  <si>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</si>
  <si>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</si>
  <si>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</si>
  <si>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</si>
  <si>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</si>
  <si>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</si>
  <si>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</si>
  <si>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</si>
  <si>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</si>
  <si>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</si>
  <si>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</si>
  <si>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</si>
  <si>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</si>
  <si>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</si>
  <si>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</si>
  <si>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</si>
  <si>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</si>
  <si>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</si>
  <si>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</si>
  <si>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</si>
  <si>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</si>
  <si>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</si>
  <si>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</si>
  <si>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</si>
  <si>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</si>
  <si>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</si>
  <si>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</si>
  <si>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</si>
  <si>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</si>
  <si>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</si>
  <si>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</si>
  <si>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</si>
  <si>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</si>
  <si>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</si>
  <si>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</si>
  <si>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</si>
  <si>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</si>
  <si>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</si>
  <si>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</si>
  <si>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</si>
  <si>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</si>
  <si>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</si>
  <si>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</si>
  <si>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</si>
  <si>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</si>
  <si>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</si>
  <si>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</si>
  <si>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</si>
  <si>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</si>
  <si>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</si>
  <si>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</si>
  <si>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</si>
  <si>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</si>
  <si>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</si>
  <si>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</si>
  <si>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</si>
  <si>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</si>
  <si>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</si>
  <si>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</si>
  <si>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</si>
  <si>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</si>
  <si>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</si>
  <si>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</si>
  <si>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</si>
  <si>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</si>
  <si>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</si>
  <si>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</si>
  <si>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</si>
  <si>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</si>
  <si>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</si>
  <si>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</si>
  <si>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</si>
  <si>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</si>
  <si>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</si>
  <si>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</si>
  <si>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</si>
  <si>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</si>
  <si>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</si>
  <si>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</si>
  <si>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</si>
  <si>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</si>
  <si>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</si>
  <si>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</si>
  <si>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</si>
  <si>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</si>
  <si>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</si>
  <si>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</si>
  <si>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</si>
  <si>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</si>
  <si>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</si>
  <si>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</si>
  <si>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</si>
  <si>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</si>
  <si>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</si>
  <si>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</si>
  <si>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</si>
  <si>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</si>
  <si>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</si>
  <si>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</si>
  <si>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</si>
  <si>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</si>
  <si>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</si>
  <si>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</si>
  <si>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</si>
  <si>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</si>
  <si>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</si>
  <si>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</si>
  <si>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</si>
  <si>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</si>
  <si>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</si>
  <si>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</si>
  <si>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</si>
  <si>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</si>
  <si>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</si>
  <si>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</si>
  <si>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</si>
  <si>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</si>
  <si>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</si>
  <si>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</si>
  <si>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</si>
  <si>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</si>
  <si>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</si>
  <si>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</si>
  <si>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</si>
  <si>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</si>
  <si>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</si>
  <si>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</si>
  <si>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</si>
  <si>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</si>
  <si>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</si>
  <si>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</si>
  <si>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</si>
  <si>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</si>
  <si>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</si>
  <si>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</si>
  <si>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</si>
  <si>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</si>
  <si>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</si>
  <si>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</si>
  <si>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</si>
  <si>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</si>
  <si>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</si>
  <si>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</si>
  <si>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</si>
  <si>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</si>
  <si>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</si>
  <si>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</si>
  <si>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</si>
  <si>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</si>
  <si>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</si>
  <si>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</si>
  <si>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</si>
  <si>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</si>
  <si>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</si>
  <si>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</si>
  <si>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</si>
  <si>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</si>
  <si>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</si>
  <si>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</si>
  <si>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</si>
  <si>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</si>
  <si>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</si>
  <si>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</si>
  <si>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</si>
  <si>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</si>
  <si>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</si>
  <si>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</si>
  <si>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</si>
  <si>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</si>
  <si>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</si>
  <si>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</si>
  <si>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</si>
  <si>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</si>
  <si>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</si>
  <si>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</si>
  <si>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</si>
  <si>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</si>
  <si>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</si>
  <si>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</si>
  <si>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</si>
  <si>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</si>
  <si>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</si>
  <si>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</si>
  <si>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</si>
  <si>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</si>
  <si>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</si>
  <si>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</si>
  <si>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</si>
  <si>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</si>
  <si>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</si>
  <si>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</si>
  <si>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</si>
  <si>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</si>
  <si>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</si>
  <si>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</si>
  <si>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</si>
  <si>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</si>
  <si>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</si>
  <si>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</si>
  <si>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</si>
  <si>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</si>
  <si>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</si>
  <si>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</si>
  <si>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</si>
  <si>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</si>
  <si>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</si>
  <si>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</si>
  <si>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</si>
  <si>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</si>
  <si>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</si>
  <si>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</si>
  <si>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</si>
  <si>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</si>
  <si>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</si>
  <si>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</si>
  <si>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</si>
  <si>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</si>
  <si>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</si>
  <si>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</si>
  <si>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</si>
  <si>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</si>
  <si>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</si>
  <si>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</si>
  <si>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</si>
  <si>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</si>
  <si>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</si>
  <si>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</si>
  <si>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</si>
  <si>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</si>
  <si>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</si>
  <si>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</si>
  <si>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</si>
  <si>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</si>
  <si>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</si>
  <si>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</si>
  <si>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</si>
  <si>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</si>
  <si>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</si>
  <si>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</si>
  <si>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</si>
  <si>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</si>
  <si>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</si>
  <si>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</si>
  <si>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</si>
  <si>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</si>
  <si>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</si>
  <si>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</si>
  <si>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</si>
  <si>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</si>
  <si>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</si>
  <si>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</si>
  <si>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</si>
  <si>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</si>
  <si>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</si>
  <si>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</si>
  <si>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</si>
  <si>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</si>
  <si>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</si>
  <si>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</si>
  <si>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</si>
  <si>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</si>
  <si>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</si>
  <si>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</si>
  <si>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</si>
  <si>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</si>
  <si>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</si>
  <si>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</si>
  <si>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</si>
  <si>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</si>
  <si>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</si>
  <si>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</si>
  <si>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</si>
  <si>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</si>
  <si>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</si>
  <si>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</si>
  <si>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</si>
  <si>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</si>
  <si>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</si>
  <si>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</si>
  <si>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</si>
  <si>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</si>
  <si>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</si>
  <si>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</si>
  <si>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</si>
  <si>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</si>
  <si>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</si>
  <si>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</si>
  <si>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</si>
  <si>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</si>
  <si>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</si>
  <si>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</si>
  <si>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</si>
  <si>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</si>
  <si>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</si>
  <si>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</si>
  <si>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</si>
  <si>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</si>
  <si>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</si>
  <si>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</si>
  <si>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</si>
  <si>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</si>
  <si>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</si>
  <si>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</si>
  <si>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</si>
  <si>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</si>
  <si>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</si>
  <si>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</si>
  <si>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</si>
  <si>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</si>
  <si>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</si>
  <si>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</si>
  <si>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</si>
  <si>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</si>
  <si>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</si>
  <si>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</si>
  <si>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</si>
  <si>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</si>
  <si>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</si>
  <si>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</si>
  <si>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</si>
  <si>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</si>
  <si>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</si>
  <si>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</si>
  <si>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</si>
  <si>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</si>
  <si>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</si>
  <si>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</si>
  <si>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</si>
  <si>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</si>
  <si>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</si>
  <si>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</si>
  <si>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</si>
  <si>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</si>
  <si>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</si>
  <si>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</si>
  <si>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</si>
  <si>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</si>
  <si>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</si>
  <si>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</si>
  <si>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</si>
  <si>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</si>
  <si>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</si>
  <si>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</si>
  <si>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</si>
  <si>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</si>
  <si>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</si>
  <si>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</si>
  <si>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</si>
  <si>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</si>
  <si>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</si>
  <si>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</si>
  <si>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</si>
  <si>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</si>
  <si>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</si>
  <si>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</si>
  <si>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</si>
  <si>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</si>
  <si>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</si>
  <si>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</si>
  <si>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</si>
  <si>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</si>
  <si>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</si>
  <si>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</si>
  <si>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</si>
  <si>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</si>
  <si>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</si>
  <si>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</si>
  <si>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</si>
  <si>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</si>
  <si>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</si>
  <si>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</si>
  <si>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</si>
  <si>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</si>
  <si>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</si>
  <si>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</si>
  <si>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</si>
  <si>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</si>
  <si>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</si>
  <si>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</si>
  <si>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</si>
  <si>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</si>
  <si>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</si>
  <si>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</si>
  <si>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</si>
  <si>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</si>
  <si>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</si>
  <si>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</si>
  <si>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</si>
  <si>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</si>
  <si>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</si>
  <si>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</si>
  <si>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</si>
  <si>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</si>
  <si>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</si>
  <si>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</si>
  <si>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</si>
  <si>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</si>
  <si>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</si>
  <si>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</si>
  <si>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</si>
  <si>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</si>
  <si>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</si>
  <si>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</si>
  <si>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</si>
  <si>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</si>
  <si>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</si>
  <si>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</si>
  <si>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</si>
  <si>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</si>
  <si>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</si>
  <si>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</si>
  <si>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</si>
  <si>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</si>
  <si>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</si>
  <si>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</si>
  <si>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</si>
  <si>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</si>
  <si>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</si>
  <si>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</si>
  <si>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</si>
  <si>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</si>
  <si>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</si>
  <si>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</si>
  <si>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</si>
  <si>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</si>
  <si>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</si>
  <si>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</si>
  <si>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</si>
  <si>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</si>
  <si>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</si>
  <si>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</si>
  <si>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</si>
  <si>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</si>
  <si>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</si>
  <si>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</si>
  <si>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</si>
  <si>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</si>
  <si>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</si>
  <si>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</si>
  <si>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</si>
  <si>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</si>
  <si>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</si>
  <si>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</si>
  <si>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</si>
  <si>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</si>
  <si>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</si>
  <si>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</si>
  <si>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</si>
  <si>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</si>
  <si>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</si>
  <si>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</si>
  <si>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</si>
  <si>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</si>
  <si>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</si>
  <si>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</si>
  <si>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</si>
  <si>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</si>
  <si>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</si>
  <si>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</si>
  <si>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</si>
  <si>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</si>
  <si>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</si>
  <si>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</si>
  <si>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</si>
  <si>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</si>
  <si>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</si>
  <si>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</si>
  <si>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</si>
  <si>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</si>
  <si>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</si>
  <si>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</si>
  <si>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</si>
  <si>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</si>
  <si>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</si>
  <si>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</si>
  <si>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</si>
  <si>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</si>
  <si>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</si>
  <si>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</si>
  <si>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</si>
  <si>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</si>
  <si>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</si>
  <si>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</si>
  <si>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</si>
  <si>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</si>
  <si>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</si>
  <si>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</si>
  <si>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</si>
  <si>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</si>
  <si>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</si>
  <si>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</si>
  <si>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</si>
  <si>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</si>
  <si>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</si>
  <si>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</si>
  <si>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</si>
  <si>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</si>
  <si>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</si>
  <si>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</si>
  <si>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</si>
  <si>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</si>
  <si>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</si>
  <si>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</si>
  <si>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</si>
  <si>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</si>
  <si>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</si>
  <si>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</si>
  <si>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</si>
  <si>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</si>
  <si>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</si>
  <si>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</si>
  <si>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</si>
  <si>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</si>
  <si>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</si>
  <si>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</si>
  <si>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</si>
  <si>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</si>
  <si>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</si>
  <si>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</si>
  <si>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</si>
  <si>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</si>
  <si>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</si>
  <si>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</si>
  <si>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</si>
  <si>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</si>
  <si>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</si>
  <si>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</si>
  <si>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</si>
  <si>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</si>
  <si>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</si>
  <si>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</si>
  <si>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</si>
  <si>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</si>
  <si>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</si>
  <si>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</si>
  <si>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</si>
  <si>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</si>
  <si>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</si>
  <si>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</si>
  <si>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</si>
  <si>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</si>
  <si>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</si>
  <si>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</si>
  <si>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</si>
  <si>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</si>
  <si>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</si>
  <si>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</si>
  <si>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</si>
  <si>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</si>
  <si>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</si>
  <si>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</si>
  <si>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</si>
  <si>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</si>
  <si>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</si>
  <si>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</si>
  <si>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</si>
  <si>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</si>
  <si>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</si>
  <si>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</si>
  <si>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</si>
  <si>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</si>
  <si>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</si>
  <si>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</si>
  <si>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</si>
  <si>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</si>
  <si>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</si>
  <si>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</si>
  <si>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</si>
  <si>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</si>
  <si>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</si>
  <si>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</si>
  <si>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</si>
  <si>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</si>
  <si>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</si>
  <si>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</si>
  <si>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</si>
  <si>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</si>
  <si>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</si>
  <si>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</si>
  <si>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</si>
  <si>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</si>
  <si>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</si>
  <si>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</si>
  <si>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</si>
  <si>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</si>
  <si>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</si>
  <si>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</si>
  <si>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</si>
  <si>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</si>
  <si>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</si>
  <si>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</si>
  <si>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</si>
  <si>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</si>
  <si>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</si>
  <si>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</si>
  <si>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</si>
  <si>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</si>
  <si>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</si>
  <si>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</si>
  <si>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</si>
  <si>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</si>
  <si>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</si>
  <si>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</si>
  <si>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</si>
  <si>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</si>
  <si>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</si>
  <si>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</si>
  <si>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</si>
  <si>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</si>
  <si>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</si>
  <si>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</si>
  <si>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</si>
  <si>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</si>
  <si>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</si>
  <si>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</si>
  <si>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</si>
  <si>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</si>
  <si>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</si>
  <si>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</si>
  <si>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</si>
  <si>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</si>
  <si>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</si>
  <si>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</si>
  <si>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</si>
  <si>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</si>
  <si>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</si>
  <si>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</si>
  <si>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</si>
  <si>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</si>
  <si>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</si>
  <si>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</si>
  <si>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</si>
  <si>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</si>
  <si>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</si>
  <si>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</si>
  <si>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</si>
  <si>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</si>
  <si>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</si>
  <si>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</si>
  <si>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</si>
  <si>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</si>
  <si>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</si>
  <si>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</si>
  <si>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</si>
  <si>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</si>
  <si>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</si>
  <si>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</si>
  <si>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</si>
  <si>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</si>
  <si>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</si>
  <si>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</si>
  <si>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</si>
  <si>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</si>
  <si>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</si>
  <si>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</si>
  <si>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</si>
  <si>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</si>
  <si>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</si>
  <si>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</si>
  <si>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</si>
  <si>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</si>
  <si>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</si>
  <si>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</si>
  <si>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</si>
  <si>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</si>
  <si>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</si>
  <si>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</si>
  <si>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</si>
  <si>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</si>
  <si>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</si>
  <si>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</si>
  <si>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</si>
  <si>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</si>
  <si>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</si>
  <si>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</si>
  <si>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</si>
  <si>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</si>
  <si>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</si>
  <si>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</si>
  <si>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</si>
  <si>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</si>
  <si>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</si>
  <si>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</si>
  <si>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</si>
  <si>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</si>
  <si>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</si>
  <si>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</si>
  <si>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</si>
  <si>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</si>
  <si>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</si>
  <si>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</si>
  <si>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</si>
  <si>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</si>
  <si>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</si>
  <si>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</si>
  <si>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</si>
  <si>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</si>
  <si>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</si>
  <si>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</si>
  <si>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</si>
  <si>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</si>
  <si>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</si>
  <si>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</si>
  <si>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</si>
  <si>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</si>
  <si>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</si>
  <si>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</si>
  <si>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</si>
  <si>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</si>
  <si>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</si>
  <si>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</si>
  <si>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</si>
  <si>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</si>
  <si>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</si>
  <si>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</si>
  <si>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</si>
  <si>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</si>
  <si>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</si>
  <si>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</si>
  <si>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</si>
  <si>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</si>
  <si>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</si>
  <si>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</si>
  <si>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</si>
  <si>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</si>
  <si>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</si>
  <si>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</si>
  <si>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</si>
  <si>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</si>
  <si>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</si>
  <si>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</si>
  <si>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</si>
  <si>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</si>
  <si>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</si>
  <si>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</si>
  <si>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</si>
  <si>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</si>
  <si>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</si>
  <si>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</si>
  <si>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</si>
  <si>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</si>
  <si>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</si>
  <si>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</si>
  <si>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</si>
  <si>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</si>
  <si>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</si>
  <si>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</si>
  <si>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</si>
  <si>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</si>
  <si>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</si>
  <si>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</si>
  <si>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</si>
  <si>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</si>
  <si>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</si>
  <si>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</si>
  <si>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</si>
  <si>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</si>
  <si>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</si>
  <si>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</si>
  <si>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</si>
  <si>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</si>
  <si>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</si>
  <si>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</si>
  <si>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</si>
  <si>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</si>
  <si>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</si>
  <si>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</si>
  <si>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</si>
  <si>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</si>
  <si>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</si>
  <si>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</si>
  <si>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</si>
  <si>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</si>
  <si>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</si>
  <si>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</si>
  <si>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</si>
  <si>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</si>
  <si>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</si>
  <si>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</si>
  <si>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</si>
  <si>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</si>
  <si>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</si>
  <si>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</si>
  <si>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</si>
  <si>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</si>
  <si>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</si>
  <si>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</si>
  <si>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</si>
  <si>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</si>
  <si>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</si>
  <si>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</si>
  <si>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</si>
  <si>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</si>
  <si>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</si>
  <si>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</si>
  <si>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</si>
  <si>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</si>
  <si>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</si>
  <si>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</si>
  <si>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</si>
  <si>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</si>
  <si>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</si>
  <si>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</si>
  <si>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</si>
  <si>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</si>
  <si>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</si>
  <si>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</si>
  <si>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</si>
  <si>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</si>
  <si>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</si>
  <si>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</si>
  <si>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</si>
  <si>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</si>
  <si>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</si>
  <si>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</si>
  <si>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</si>
  <si>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</si>
  <si>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</si>
  <si>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</si>
  <si>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</si>
  <si>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</si>
  <si>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</si>
  <si>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</si>
  <si>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</si>
  <si>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</si>
  <si>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</si>
  <si>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</si>
  <si>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</si>
  <si>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</si>
  <si>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</si>
  <si>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</si>
  <si>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</si>
  <si>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</si>
  <si>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</si>
  <si>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</si>
  <si>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</si>
  <si>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</si>
  <si>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</si>
  <si>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</si>
  <si>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</si>
  <si>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</si>
  <si>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</si>
  <si>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</si>
  <si>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</si>
  <si>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</si>
  <si>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</si>
  <si>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</si>
  <si>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</si>
  <si>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</si>
  <si>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</si>
  <si>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</si>
  <si>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</si>
  <si>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</si>
  <si>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</si>
  <si>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</si>
  <si>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</si>
  <si>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</si>
  <si>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</si>
  <si>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</si>
  <si>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</si>
  <si>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</si>
  <si>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</si>
  <si>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</si>
  <si>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</si>
  <si>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</si>
  <si>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</si>
  <si>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</si>
  <si>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</si>
  <si>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</si>
  <si>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</si>
  <si>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</si>
  <si>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</si>
  <si>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</si>
  <si>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</si>
  <si>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</si>
  <si>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</si>
  <si>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</si>
  <si>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</si>
  <si>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</si>
  <si>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</si>
  <si>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</si>
  <si>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</si>
  <si>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</si>
  <si>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</si>
  <si>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</si>
  <si>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</si>
  <si>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</si>
  <si>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</si>
  <si>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</si>
  <si>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</si>
  <si>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</si>
  <si>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</si>
  <si>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</si>
  <si>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</si>
  <si>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</si>
  <si>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</si>
  <si>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</si>
  <si>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</si>
  <si>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</si>
  <si>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</si>
  <si>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</si>
  <si>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</si>
  <si>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</si>
  <si>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</si>
  <si>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</si>
  <si>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</si>
  <si>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</si>
  <si>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</si>
  <si>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</si>
  <si>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</si>
  <si>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</si>
  <si>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</si>
  <si>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</si>
  <si>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</si>
  <si>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</si>
  <si>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</si>
  <si>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</si>
  <si>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</si>
  <si>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</si>
  <si>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</si>
  <si>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</si>
  <si>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</si>
  <si>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</si>
  <si>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</si>
  <si>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</si>
  <si>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</si>
  <si>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</si>
  <si>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</si>
  <si>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</si>
  <si>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</si>
  <si>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</si>
  <si>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</si>
  <si>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</si>
  <si>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</si>
  <si>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</si>
  <si>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</si>
  <si>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</si>
  <si>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</si>
  <si>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</si>
  <si>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</si>
  <si>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</si>
  <si>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</si>
  <si>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</si>
  <si>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</si>
  <si>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</si>
  <si>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</si>
  <si>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</si>
  <si>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</si>
  <si>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</si>
  <si>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</si>
  <si>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</si>
  <si>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</si>
  <si>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</si>
  <si>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</si>
  <si>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</si>
  <si>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</si>
  <si>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</si>
  <si>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</si>
  <si>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</si>
  <si>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</si>
  <si>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</si>
  <si>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</si>
  <si>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</si>
  <si>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</si>
  <si>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</si>
  <si>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</si>
  <si>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</si>
  <si>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</si>
  <si>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</si>
  <si>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</si>
  <si>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</si>
  <si>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</si>
  <si>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</si>
  <si>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</si>
  <si>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</si>
  <si>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</si>
  <si>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</si>
  <si>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</si>
  <si>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</si>
  <si>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</si>
  <si>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</si>
  <si>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</si>
  <si>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</si>
  <si>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</si>
  <si>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</si>
  <si>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</si>
  <si>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</si>
  <si>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</si>
  <si>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</si>
  <si>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</si>
  <si>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</si>
  <si>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</si>
  <si>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</si>
  <si>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</si>
  <si>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</si>
  <si>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</si>
  <si>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</si>
  <si>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</si>
  <si>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</si>
  <si>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</si>
  <si>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</si>
  <si>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</si>
  <si>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</si>
  <si>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</si>
  <si>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</si>
  <si>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</si>
  <si>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</si>
  <si>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</si>
  <si>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</si>
  <si>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</si>
  <si>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</si>
  <si>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</si>
  <si>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</si>
  <si>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</si>
  <si>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</si>
  <si>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</si>
  <si>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</si>
  <si>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</si>
  <si>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</si>
  <si>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</si>
  <si>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</si>
  <si>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</si>
  <si>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</si>
  <si>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</si>
  <si>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</si>
  <si>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</si>
  <si>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</si>
  <si>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</si>
  <si>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</si>
  <si>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</si>
  <si>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</si>
  <si>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</si>
  <si>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</si>
  <si>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</si>
  <si>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</si>
  <si>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</si>
  <si>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</si>
  <si>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</si>
  <si>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</si>
  <si>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</si>
  <si>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</si>
  <si>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</si>
  <si>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</si>
  <si>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</si>
  <si>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</si>
  <si>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</si>
  <si>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</si>
  <si>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</si>
  <si>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</si>
  <si>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</si>
  <si>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</si>
  <si>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</si>
  <si>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</si>
  <si>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</si>
  <si>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</si>
  <si>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</si>
  <si>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</si>
  <si>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</si>
  <si>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</si>
  <si>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</si>
  <si>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</si>
  <si>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</si>
  <si>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</si>
  <si>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</si>
  <si>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</si>
  <si>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</si>
  <si>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</si>
  <si>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</si>
  <si>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</si>
  <si>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</si>
  <si>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</si>
  <si>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</si>
  <si>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</si>
  <si>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</si>
  <si>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</si>
  <si>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</si>
  <si>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</si>
  <si>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</si>
  <si>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</si>
  <si>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</si>
  <si>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</si>
  <si>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</si>
  <si>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</si>
  <si>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</si>
  <si>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</si>
  <si>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</si>
  <si>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</si>
  <si>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</si>
  <si>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</si>
  <si>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</si>
  <si>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</si>
  <si>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</si>
  <si>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</si>
  <si>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</si>
  <si>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</si>
  <si>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</si>
  <si>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</si>
  <si>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</si>
  <si>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</si>
  <si>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</si>
  <si>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</si>
  <si>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</si>
  <si>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</si>
  <si>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</si>
  <si>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</si>
  <si>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</si>
  <si>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</si>
  <si>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</si>
  <si>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</si>
  <si>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</si>
  <si>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</si>
  <si>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</si>
  <si>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</si>
  <si>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</si>
  <si>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</si>
  <si>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</si>
  <si>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</si>
  <si>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</si>
  <si>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</si>
  <si>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</si>
  <si>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</si>
  <si>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</si>
  <si>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</si>
  <si>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</si>
  <si>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</si>
  <si>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</si>
  <si>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</si>
  <si>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</si>
  <si>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</si>
  <si>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</si>
  <si>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</si>
  <si>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</si>
  <si>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</si>
  <si>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</si>
  <si>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</si>
  <si>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</si>
  <si>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</si>
  <si>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</si>
  <si>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</si>
  <si>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</si>
  <si>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</si>
  <si>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</si>
  <si>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</si>
  <si>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</si>
  <si>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</si>
  <si>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</si>
  <si>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</si>
  <si>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</si>
  <si>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</si>
  <si>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</si>
  <si>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</si>
  <si>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</si>
  <si>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</si>
  <si>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</si>
  <si>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</si>
  <si>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</si>
  <si>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</si>
  <si>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</si>
  <si>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</si>
  <si>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</si>
  <si>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</si>
  <si>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</si>
  <si>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</si>
  <si>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</si>
  <si>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</si>
  <si>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</si>
  <si>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</si>
  <si>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</si>
  <si>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</si>
  <si>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</si>
  <si>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</si>
  <si>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</si>
  <si>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</si>
  <si>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</si>
  <si>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</si>
  <si>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</si>
  <si>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</si>
  <si>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</si>
  <si>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</si>
  <si>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</si>
  <si>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</si>
  <si>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</si>
  <si>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</si>
  <si>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</si>
  <si>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</si>
  <si>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</si>
  <si>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</si>
  <si>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</si>
  <si>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</si>
  <si>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</si>
  <si>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</si>
  <si>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</si>
  <si>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</si>
  <si>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</si>
  <si>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</si>
  <si>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</si>
  <si>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</si>
  <si>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</si>
  <si>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</si>
  <si>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</si>
  <si>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</si>
  <si>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</si>
  <si>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</si>
  <si>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</si>
  <si>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</si>
  <si>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</si>
  <si>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</si>
  <si>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</si>
  <si>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</si>
  <si>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</si>
  <si>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</si>
  <si>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</si>
  <si>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</si>
  <si>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</si>
  <si>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</si>
  <si>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</si>
  <si>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</si>
  <si>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</si>
  <si>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</si>
  <si>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</si>
  <si>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</si>
  <si>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</si>
  <si>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</si>
  <si>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</si>
  <si>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</si>
  <si>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</si>
  <si>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</si>
  <si>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</si>
  <si>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</si>
  <si>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</si>
  <si>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</si>
  <si>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</si>
  <si>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</si>
  <si>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</si>
  <si>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</si>
  <si>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</si>
  <si>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</si>
  <si>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</si>
  <si>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</si>
  <si>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</si>
  <si>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</si>
  <si>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</si>
  <si>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</si>
  <si>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</si>
  <si>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</si>
  <si>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</si>
  <si>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</si>
  <si>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</si>
  <si>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</si>
  <si>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</si>
  <si>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</si>
  <si>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</si>
  <si>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</si>
  <si>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</si>
  <si>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</si>
  <si>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</si>
  <si>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</si>
  <si>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</si>
  <si>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</si>
  <si>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</si>
  <si>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</si>
  <si>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</si>
  <si>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</si>
  <si>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</si>
  <si>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</si>
  <si>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</si>
  <si>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</si>
  <si>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</si>
  <si>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</si>
  <si>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</si>
  <si>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</si>
  <si>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</si>
  <si>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</si>
  <si>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</si>
  <si>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</si>
  <si>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</si>
  <si>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</si>
  <si>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</si>
  <si>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</si>
  <si>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</si>
  <si>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</si>
  <si>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</si>
  <si>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</si>
  <si>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</si>
  <si>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</si>
  <si>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</si>
  <si>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</si>
  <si>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</si>
  <si>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</si>
  <si>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</si>
  <si>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</si>
  <si>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</si>
  <si>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</si>
  <si>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</si>
  <si>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</si>
  <si>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</si>
  <si>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</si>
  <si>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</si>
  <si>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</si>
  <si>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</si>
  <si>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</si>
  <si>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</si>
  <si>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</si>
  <si>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</si>
  <si>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</si>
  <si>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</si>
  <si>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</si>
  <si>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</si>
  <si>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</si>
  <si>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</si>
  <si>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</si>
  <si>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</si>
  <si>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</si>
  <si>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</si>
  <si>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</si>
  <si>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</si>
  <si>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</si>
  <si>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</si>
  <si>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</si>
  <si>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</si>
  <si>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</si>
  <si>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</si>
  <si>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</si>
  <si>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</si>
  <si>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</si>
  <si>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</si>
  <si>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</si>
  <si>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</si>
  <si>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</si>
  <si>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</si>
  <si>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</si>
  <si>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</si>
  <si>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</si>
  <si>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</si>
  <si>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</si>
  <si>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</si>
  <si>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</si>
  <si>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</si>
  <si>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</si>
  <si>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</si>
  <si>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</si>
  <si>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</si>
  <si>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</si>
  <si>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</si>
  <si>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</si>
  <si>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</si>
  <si>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</si>
  <si>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</si>
  <si>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</si>
  <si>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</si>
  <si>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</si>
  <si>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</si>
  <si>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</si>
  <si>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</si>
  <si>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</si>
  <si>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</si>
  <si>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</si>
  <si>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</si>
  <si>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</si>
  <si>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</si>
  <si>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</si>
  <si>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</si>
  <si>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</si>
  <si>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</si>
  <si>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</si>
  <si>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</si>
  <si>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</si>
  <si>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</si>
  <si>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</si>
  <si>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</si>
  <si>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</si>
  <si>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</si>
  <si>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</si>
  <si>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</si>
  <si>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</si>
  <si>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</si>
  <si>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</si>
  <si>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</si>
  <si>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</si>
  <si>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</si>
  <si>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</si>
  <si>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</si>
  <si>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</si>
  <si>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</si>
  <si>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</si>
  <si>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</si>
  <si>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</si>
  <si>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</si>
  <si>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</si>
  <si>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</si>
  <si>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</si>
  <si>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</si>
  <si>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</si>
  <si>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</si>
  <si>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</si>
  <si>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</si>
  <si>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</si>
  <si>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</si>
  <si>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</si>
  <si>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</si>
  <si>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</si>
  <si>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</si>
  <si>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</si>
  <si>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</si>
  <si>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</si>
  <si>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</si>
  <si>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</si>
  <si>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</si>
  <si>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</si>
  <si>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</si>
  <si>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</si>
  <si>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</si>
  <si>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</si>
  <si>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</si>
  <si>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</si>
  <si>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</si>
  <si>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</si>
  <si>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</si>
  <si>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</si>
  <si>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</si>
  <si>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</si>
  <si>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</si>
  <si>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</si>
  <si>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</si>
  <si>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</si>
  <si>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</si>
  <si>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</si>
  <si>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</si>
  <si>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</si>
  <si>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</si>
  <si>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</si>
  <si>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</si>
  <si>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</si>
  <si>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</si>
  <si>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</si>
  <si>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</si>
  <si>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</si>
  <si>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</si>
  <si>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</si>
  <si>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</si>
  <si>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</si>
  <si>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</si>
  <si>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</si>
  <si>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</si>
  <si>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</si>
  <si>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</si>
  <si>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</si>
  <si>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</si>
  <si>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</si>
  <si>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</si>
  <si>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</si>
  <si>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</si>
  <si>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</si>
  <si>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</si>
  <si>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</si>
  <si>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</si>
  <si>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</si>
  <si>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</si>
  <si>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</si>
  <si>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</si>
  <si>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</si>
  <si>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</si>
  <si>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</si>
  <si>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</si>
  <si>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</si>
  <si>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</si>
  <si>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</si>
  <si>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</si>
  <si>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</si>
  <si>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</si>
  <si>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</si>
  <si>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</si>
  <si>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</si>
  <si>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</si>
  <si>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</si>
  <si>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</si>
  <si>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</si>
  <si>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</si>
  <si>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</si>
  <si>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</si>
  <si>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</si>
  <si>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</si>
  <si>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</si>
  <si>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</si>
  <si>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</si>
  <si>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</si>
  <si>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</si>
  <si>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</si>
  <si>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</si>
  <si>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</si>
  <si>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</si>
  <si>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</si>
  <si>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</si>
  <si>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</si>
  <si>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</si>
  <si>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</si>
  <si>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</si>
  <si>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</si>
  <si>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</si>
  <si>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</si>
  <si>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</si>
  <si>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</si>
  <si>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</si>
  <si>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</si>
  <si>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</si>
  <si>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</si>
  <si>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</si>
  <si>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</si>
  <si>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</si>
  <si>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</si>
  <si>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</si>
  <si>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</si>
  <si>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</si>
  <si>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</si>
  <si>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</si>
  <si>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</si>
  <si>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</si>
  <si>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</si>
  <si>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</si>
  <si>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</si>
  <si>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</si>
  <si>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</si>
  <si>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</si>
  <si>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</si>
  <si>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</si>
  <si>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</si>
  <si>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</si>
  <si>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</si>
  <si>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</si>
  <si>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</si>
  <si>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</si>
  <si>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</si>
  <si>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</si>
  <si>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</si>
  <si>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</si>
  <si>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</si>
  <si>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</si>
  <si>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</si>
  <si>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</si>
  <si>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</si>
  <si>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</si>
  <si>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</si>
  <si>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</si>
  <si>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</si>
  <si>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</si>
  <si>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</si>
  <si>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</si>
  <si>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</si>
  <si>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</si>
  <si>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</si>
  <si>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</si>
  <si>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</si>
  <si>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</si>
  <si>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</si>
  <si>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</si>
  <si>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</si>
  <si>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</si>
  <si>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</si>
  <si>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</si>
  <si>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</si>
  <si>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</si>
  <si>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</si>
  <si>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</si>
  <si>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</si>
  <si>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</si>
  <si>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</si>
  <si>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</si>
  <si>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</si>
  <si>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</si>
  <si>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</si>
  <si>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</si>
  <si>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</si>
  <si>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</si>
  <si>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</si>
  <si>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</si>
  <si>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</si>
  <si>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</si>
  <si>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</si>
  <si>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</si>
  <si>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</si>
  <si>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</si>
  <si>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</si>
  <si>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</si>
  <si>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</si>
  <si>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</si>
  <si>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</si>
  <si>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</si>
  <si>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</si>
  <si>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</si>
  <si>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</si>
  <si>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</si>
  <si>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</si>
  <si>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</si>
  <si>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</si>
  <si>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</si>
  <si>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</si>
  <si>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</si>
  <si>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</si>
  <si>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</si>
  <si>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</si>
  <si>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</si>
  <si>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</si>
  <si>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</si>
  <si>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</si>
  <si>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</si>
  <si>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</si>
  <si>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</si>
  <si>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</si>
  <si>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</si>
  <si>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</si>
  <si>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</si>
  <si>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</si>
  <si>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</si>
  <si>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</si>
  <si>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</si>
  <si>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</si>
  <si>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</si>
  <si>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</si>
  <si>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</si>
  <si>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</si>
  <si>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</si>
  <si>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</si>
  <si>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</si>
  <si>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</si>
  <si>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</si>
  <si>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</si>
  <si>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</si>
  <si>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</si>
  <si>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</si>
  <si>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</si>
  <si>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</si>
  <si>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</si>
  <si>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</si>
  <si>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</si>
  <si>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</si>
  <si>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</si>
  <si>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</si>
  <si>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</si>
  <si>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</si>
  <si>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</si>
  <si>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</si>
  <si>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</si>
  <si>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</si>
  <si>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</si>
  <si>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</si>
  <si>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</si>
  <si>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</si>
  <si>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</si>
  <si>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</si>
  <si>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</si>
  <si>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</si>
  <si>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</si>
  <si>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</si>
  <si>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</si>
  <si>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</si>
  <si>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</si>
  <si>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</si>
  <si>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</si>
  <si>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</si>
  <si>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</si>
  <si>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</si>
  <si>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</si>
  <si>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</si>
  <si>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</si>
  <si>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</si>
  <si>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</si>
  <si>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</si>
  <si>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</si>
  <si>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</si>
  <si>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</si>
  <si>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</si>
  <si>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</si>
  <si>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</si>
  <si>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</si>
  <si>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</si>
  <si>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</si>
  <si>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</si>
  <si>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</si>
  <si>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</si>
  <si>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</si>
  <si>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</si>
  <si>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</si>
  <si>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</si>
  <si>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</si>
  <si>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</si>
  <si>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</si>
  <si>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</si>
  <si>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</si>
  <si>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</si>
  <si>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</si>
  <si>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</si>
  <si>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</si>
  <si>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</si>
  <si>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</si>
  <si>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</si>
  <si>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</si>
  <si>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</si>
  <si>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</si>
  <si>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</si>
  <si>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</si>
  <si>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</si>
  <si>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</si>
  <si>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</si>
  <si>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</si>
  <si>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</si>
  <si>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</si>
  <si>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</si>
  <si>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</si>
  <si>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</si>
  <si>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</si>
  <si>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</si>
  <si>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</si>
  <si>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</si>
  <si>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</si>
  <si>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</si>
  <si>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</si>
  <si>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</si>
  <si>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</si>
  <si>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</si>
  <si>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</si>
  <si>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</si>
  <si>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</si>
  <si>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</si>
  <si>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</si>
  <si>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</si>
  <si>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</si>
  <si>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</si>
  <si>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</si>
  <si>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</si>
  <si>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</si>
  <si>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</si>
  <si>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</si>
  <si>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</si>
  <si>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</si>
  <si>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</si>
  <si>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</si>
  <si>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</si>
  <si>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</si>
  <si>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</si>
  <si>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</si>
  <si>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</si>
  <si>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</si>
  <si>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</si>
  <si>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</si>
  <si>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</si>
  <si>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</si>
  <si>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</si>
  <si>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</si>
  <si>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</si>
  <si>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</si>
  <si>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</si>
  <si>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</si>
  <si>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</si>
  <si>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</si>
  <si>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</si>
  <si>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</si>
  <si>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</si>
  <si>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</si>
  <si>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</si>
  <si>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</si>
  <si>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</si>
  <si>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</si>
  <si>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</si>
  <si>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</si>
  <si>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</si>
  <si>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</si>
  <si>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</si>
  <si>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</si>
  <si>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</si>
  <si>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</si>
  <si>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</si>
  <si>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</si>
  <si>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</si>
  <si>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</si>
  <si>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</si>
  <si>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</si>
  <si>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</si>
  <si>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</si>
  <si>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</si>
  <si>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</si>
  <si>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</si>
  <si>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</si>
  <si>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</si>
  <si>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</si>
  <si>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</si>
  <si>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</si>
  <si>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</si>
  <si>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</si>
  <si>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</si>
  <si>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</si>
  <si>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</si>
  <si>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</si>
  <si>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</si>
  <si>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</si>
  <si>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</si>
  <si>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</si>
  <si>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</si>
  <si>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</si>
  <si>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</si>
  <si>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</si>
  <si>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</si>
  <si>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</si>
  <si>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</si>
  <si>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</si>
  <si>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</si>
  <si>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</si>
  <si>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</si>
  <si>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</si>
  <si>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</si>
  <si>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</si>
  <si>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</si>
  <si>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</si>
  <si>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</si>
  <si>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</si>
  <si>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</si>
  <si>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</si>
  <si>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</si>
  <si>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</si>
  <si>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</si>
  <si>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</si>
  <si>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</si>
  <si>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</si>
  <si>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</si>
  <si>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</si>
  <si>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</si>
  <si>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</si>
  <si>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</si>
  <si>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</si>
  <si>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</si>
  <si>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</si>
  <si>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</si>
  <si>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</si>
  <si>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</si>
  <si>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</si>
  <si>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</si>
  <si>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</si>
  <si>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</si>
  <si>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</si>
  <si>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</si>
  <si>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</si>
  <si>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</si>
  <si>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</si>
  <si>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</si>
  <si>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</si>
  <si>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</si>
  <si>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</si>
  <si>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</si>
  <si>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</si>
  <si>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</si>
  <si>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</si>
  <si>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</si>
  <si>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</si>
  <si>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</si>
  <si>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</si>
  <si>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</si>
  <si>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</si>
  <si>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</si>
  <si>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</si>
  <si>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</si>
  <si>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</si>
  <si>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</si>
  <si>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</si>
  <si>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</si>
  <si>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</si>
  <si>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</si>
  <si>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</si>
  <si>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</si>
  <si>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</si>
  <si>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</si>
  <si>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</si>
  <si>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</si>
  <si>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</si>
  <si>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</si>
  <si>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</si>
  <si>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</si>
  <si>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</si>
  <si>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</si>
  <si>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</si>
  <si>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</si>
  <si>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</si>
  <si>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</si>
  <si>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</si>
  <si>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</si>
  <si>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</si>
  <si>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</si>
  <si>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</si>
  <si>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</si>
  <si>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</si>
  <si>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</si>
  <si>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</si>
  <si>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</si>
  <si>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</si>
  <si>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</si>
  <si>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</si>
  <si>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</si>
  <si>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</si>
  <si>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</si>
  <si>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</si>
  <si>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</si>
  <si>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</si>
  <si>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</si>
  <si>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</si>
  <si>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</si>
  <si>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</si>
  <si>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</si>
  <si>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</si>
  <si>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</si>
  <si>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</si>
  <si>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</si>
  <si>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</si>
  <si>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</si>
  <si>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</si>
  <si>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</si>
  <si>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</si>
  <si>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</si>
  <si>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</si>
  <si>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</si>
  <si>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</si>
  <si>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</si>
  <si>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</si>
  <si>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</si>
  <si>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</si>
  <si>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</si>
  <si>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</si>
  <si>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</si>
  <si>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</si>
  <si>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</si>
  <si>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</si>
  <si>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</si>
  <si>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</si>
  <si>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</si>
  <si>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</si>
  <si>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</si>
  <si>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</si>
  <si>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</si>
  <si>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</si>
  <si>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</si>
  <si>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</si>
  <si>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</si>
  <si>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</si>
  <si>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</si>
  <si>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</si>
  <si>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</si>
  <si>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</si>
  <si>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</si>
  <si>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</si>
  <si>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</si>
  <si>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</si>
  <si>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</si>
  <si>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</si>
  <si>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</si>
  <si>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</si>
  <si>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</si>
  <si>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</si>
  <si>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</si>
  <si>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</si>
  <si>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</si>
  <si>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</si>
  <si>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</si>
  <si>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</si>
  <si>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</si>
  <si>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</si>
  <si>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</si>
  <si>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</si>
  <si>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</si>
  <si>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</si>
  <si>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</si>
  <si>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</si>
  <si>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</si>
  <si>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</si>
  <si>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</si>
  <si>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</si>
  <si>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</si>
  <si>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</si>
  <si>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</si>
  <si>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</si>
  <si>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</si>
  <si>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</si>
  <si>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</si>
  <si>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</si>
  <si>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</si>
  <si>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</si>
  <si>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</si>
  <si>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</si>
  <si>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</si>
  <si>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</si>
  <si>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</si>
  <si>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</si>
  <si>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</si>
  <si>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</si>
  <si>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</si>
  <si>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</si>
  <si>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</si>
  <si>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</si>
  <si>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</si>
  <si>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</si>
  <si>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</si>
  <si>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</si>
  <si>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</si>
  <si>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</si>
  <si>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</si>
  <si>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</si>
  <si>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</si>
  <si>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</si>
  <si>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</si>
  <si>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</si>
  <si>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</si>
  <si>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</si>
  <si>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</si>
  <si>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</si>
  <si>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</si>
  <si>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</si>
  <si>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</si>
  <si>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</si>
  <si>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</si>
  <si>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</si>
  <si>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</si>
  <si>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</si>
  <si>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</si>
  <si>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</si>
  <si>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</si>
  <si>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</si>
  <si>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</si>
  <si>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</si>
  <si>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</si>
  <si>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</si>
  <si>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</si>
  <si>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</si>
  <si>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</si>
  <si>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</si>
  <si>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</si>
  <si>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</si>
  <si>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</si>
  <si>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</si>
  <si>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</si>
  <si>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</si>
  <si>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</si>
  <si>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</si>
  <si>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</si>
  <si>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</si>
  <si>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</si>
  <si>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</si>
  <si>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</si>
  <si>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</si>
  <si>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</si>
  <si>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</si>
  <si>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</si>
  <si>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</si>
  <si>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</si>
  <si>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</si>
  <si>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</si>
  <si>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</si>
  <si>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</si>
  <si>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</si>
  <si>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</si>
  <si>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</si>
  <si>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</si>
  <si>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</si>
  <si>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</si>
  <si>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</si>
  <si>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</si>
  <si>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</si>
  <si>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</si>
  <si>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</si>
  <si>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</si>
  <si>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</si>
  <si>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</si>
  <si>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</si>
  <si>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</si>
  <si>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</si>
  <si>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</si>
  <si>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</si>
  <si>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</si>
  <si>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</si>
  <si>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</si>
  <si>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</si>
  <si>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</si>
  <si>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</si>
  <si>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</si>
  <si>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</si>
  <si>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</si>
  <si>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</si>
  <si>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</si>
  <si>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</si>
  <si>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</si>
  <si>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</si>
  <si>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</si>
  <si>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</si>
  <si>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</si>
  <si>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</si>
  <si>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</si>
  <si>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</si>
  <si>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</si>
  <si>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</si>
  <si>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</si>
  <si>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</si>
  <si>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</si>
  <si>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</si>
  <si>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</si>
  <si>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</si>
  <si>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</si>
  <si>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</si>
  <si>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</si>
  <si>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</si>
  <si>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</si>
  <si>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</si>
  <si>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</si>
  <si>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</si>
  <si>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</si>
  <si>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</si>
  <si>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</si>
  <si>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</si>
  <si>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</si>
  <si>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</si>
  <si>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</si>
  <si>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</si>
  <si>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</si>
  <si>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</si>
  <si>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</si>
  <si>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</si>
  <si>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</si>
  <si>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</si>
  <si>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</si>
  <si>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</si>
  <si>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</si>
  <si>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</si>
  <si>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</si>
  <si>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</si>
  <si>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</si>
  <si>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</si>
  <si>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</si>
  <si>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</si>
  <si>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</si>
  <si>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</si>
  <si>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</si>
  <si>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</si>
  <si>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</si>
  <si>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</si>
  <si>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</si>
  <si>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</si>
  <si>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</si>
  <si>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</si>
  <si>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</si>
  <si>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</si>
  <si>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</si>
  <si>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</si>
  <si>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</si>
  <si>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</si>
  <si>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</si>
  <si>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</si>
  <si>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</si>
  <si>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</si>
  <si>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</si>
  <si>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</si>
  <si>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</si>
  <si>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</si>
  <si>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</si>
  <si>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</si>
  <si>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</si>
  <si>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</si>
  <si>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</si>
  <si>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</si>
  <si>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</si>
  <si>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</si>
  <si>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</si>
  <si>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</si>
  <si>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</si>
  <si>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</si>
  <si>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</si>
  <si>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</si>
  <si>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</si>
  <si>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</si>
  <si>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</si>
  <si>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</si>
  <si>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</si>
  <si>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</si>
  <si>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</si>
  <si>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</si>
  <si>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</si>
  <si>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</si>
  <si>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</si>
  <si>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</si>
  <si>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</si>
  <si>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</si>
  <si>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</si>
  <si>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</si>
  <si>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</si>
  <si>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</si>
  <si>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</si>
  <si>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</si>
  <si>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</si>
  <si>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</si>
  <si>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</si>
  <si>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</si>
  <si>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</si>
  <si>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</si>
  <si>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</si>
  <si>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</si>
  <si>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</si>
  <si>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</si>
  <si>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</si>
  <si>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</si>
  <si>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</si>
  <si>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</si>
  <si>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</si>
  <si>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</si>
  <si>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</si>
  <si>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</si>
  <si>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</si>
  <si>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</si>
  <si>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</si>
  <si>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</si>
  <si>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</si>
  <si>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</si>
  <si>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</si>
  <si>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</si>
  <si>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</si>
  <si>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</si>
  <si>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</si>
  <si>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</si>
  <si>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</si>
  <si>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</si>
  <si>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</si>
  <si>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</si>
  <si>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</si>
  <si>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</si>
  <si>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</si>
  <si>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</si>
  <si>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</si>
  <si>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</si>
  <si>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</si>
  <si>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</si>
  <si>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</si>
  <si>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</si>
  <si>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</si>
  <si>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</si>
  <si>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</si>
  <si>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</si>
  <si>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</si>
  <si>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</si>
  <si>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</si>
  <si>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</si>
  <si>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</si>
  <si>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</si>
  <si>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</si>
  <si>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</si>
  <si>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</si>
  <si>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</si>
  <si>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</si>
  <si>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</si>
  <si>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</si>
  <si>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</si>
  <si>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</si>
  <si>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</si>
  <si>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</si>
  <si>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</si>
  <si>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</si>
  <si>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</si>
  <si>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</si>
  <si>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</si>
  <si>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</si>
  <si>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</si>
  <si>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</si>
  <si>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</si>
  <si>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</si>
  <si>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</si>
  <si>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</si>
  <si>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</si>
  <si>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</si>
  <si>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</si>
  <si>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</si>
  <si>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</si>
  <si>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</si>
  <si>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</si>
  <si>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</si>
  <si>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</si>
  <si>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</si>
  <si>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</si>
  <si>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</si>
  <si>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</si>
  <si>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</si>
  <si>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</si>
  <si>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</si>
  <si>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</si>
  <si>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</si>
  <si>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</si>
  <si>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</si>
  <si>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</si>
  <si>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</si>
  <si>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</si>
  <si>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</si>
  <si>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</si>
  <si>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</si>
  <si>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</si>
  <si>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</si>
  <si>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</si>
  <si>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</si>
  <si>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</si>
  <si>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</si>
  <si>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</si>
  <si>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</si>
  <si>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</si>
  <si>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</si>
  <si>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</si>
  <si>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</si>
  <si>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</si>
  <si>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</si>
  <si>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</si>
  <si>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</si>
  <si>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</si>
  <si>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</si>
  <si>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</si>
  <si>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</si>
  <si>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</si>
  <si>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</si>
  <si>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</si>
  <si>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</si>
  <si>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</si>
  <si>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</si>
  <si>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</si>
  <si>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</si>
  <si>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</si>
  <si>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</si>
  <si>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</si>
  <si>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</si>
  <si>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</si>
  <si>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</si>
  <si>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</si>
  <si>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</si>
  <si>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</si>
  <si>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</si>
  <si>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</si>
  <si>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</si>
  <si>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</si>
  <si>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</si>
  <si>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</si>
  <si>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</si>
  <si>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</si>
  <si>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</si>
  <si>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</si>
  <si>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</si>
  <si>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</si>
  <si>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</si>
  <si>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</si>
  <si>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</si>
  <si>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</si>
  <si>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</si>
  <si>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</si>
  <si>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</si>
  <si>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</si>
  <si>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</si>
  <si>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</si>
  <si>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</si>
  <si>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</si>
  <si>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</si>
  <si>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</si>
  <si>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</si>
  <si>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</si>
  <si>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</si>
  <si>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</si>
  <si>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</si>
  <si>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</si>
  <si>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</si>
  <si>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</si>
  <si>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</si>
  <si>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</si>
  <si>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</si>
  <si>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</si>
  <si>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</si>
  <si>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</si>
  <si>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</si>
  <si>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</si>
  <si>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</si>
  <si>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</si>
  <si>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</si>
  <si>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</si>
  <si>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</si>
  <si>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</si>
  <si>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</si>
  <si>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</si>
  <si>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</si>
  <si>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</si>
  <si>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</si>
  <si>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</si>
  <si>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</si>
  <si>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</si>
  <si>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</si>
  <si>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</si>
  <si>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</si>
  <si>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</si>
  <si>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</si>
  <si>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</si>
  <si>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</si>
  <si>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</si>
  <si>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</si>
  <si>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</si>
  <si>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</si>
  <si>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</si>
  <si>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</si>
  <si>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</si>
  <si>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</si>
  <si>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</si>
  <si>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</si>
  <si>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</si>
  <si>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</si>
  <si>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</si>
  <si>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</si>
  <si>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</si>
  <si>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</si>
  <si>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</si>
  <si>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</si>
  <si>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</si>
  <si>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</si>
  <si>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</si>
  <si>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</si>
  <si>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</si>
  <si>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</si>
  <si>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</si>
  <si>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</si>
  <si>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</si>
  <si>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</si>
  <si>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</si>
  <si>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</si>
  <si>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</si>
  <si>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</si>
  <si>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</si>
  <si>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</si>
  <si>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</si>
  <si>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</si>
  <si>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</si>
  <si>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</si>
  <si>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</si>
  <si>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</si>
  <si>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</si>
  <si>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</si>
  <si>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</si>
  <si>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</si>
  <si>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</si>
  <si>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</si>
  <si>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</si>
  <si>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</si>
  <si>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</si>
  <si>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</si>
  <si>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</si>
  <si>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</si>
  <si>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</si>
  <si>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</si>
  <si>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</si>
  <si>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</si>
  <si>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</si>
  <si>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</si>
  <si>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</si>
  <si>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</si>
  <si>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</si>
  <si>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</si>
  <si>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</si>
  <si>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</si>
  <si>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</si>
  <si>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</si>
  <si>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</si>
  <si>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</si>
  <si>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</si>
  <si>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</si>
  <si>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</si>
  <si>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</si>
  <si>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</si>
  <si>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</si>
  <si>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</si>
  <si>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</si>
  <si>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</si>
  <si>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</si>
  <si>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</si>
  <si>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</si>
  <si>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</si>
  <si>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</si>
  <si>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</si>
  <si>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</si>
  <si>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</si>
  <si>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</si>
  <si>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</si>
  <si>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</si>
  <si>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</si>
  <si>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</si>
  <si>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</si>
  <si>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</si>
  <si>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</si>
  <si>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</si>
  <si>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</si>
  <si>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</si>
  <si>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</si>
  <si>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</si>
  <si>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</si>
  <si>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</si>
  <si>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</si>
  <si>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</si>
  <si>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</si>
  <si>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</si>
  <si>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</si>
  <si>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</si>
  <si>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</si>
  <si>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</si>
  <si>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</si>
  <si>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</si>
  <si>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</si>
  <si>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</si>
  <si>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</si>
  <si>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</si>
  <si>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</si>
  <si>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</si>
  <si>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</si>
  <si>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</si>
  <si>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</si>
  <si>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</si>
  <si>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</si>
  <si>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</si>
  <si>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</si>
  <si>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</si>
  <si>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</si>
  <si>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</si>
  <si>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</si>
  <si>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</si>
  <si>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</si>
  <si>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</si>
  <si>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</si>
  <si>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</si>
  <si>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</si>
  <si>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</si>
  <si>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</si>
  <si>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</si>
  <si>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</si>
  <si>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</si>
  <si>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</si>
  <si>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</si>
  <si>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</si>
  <si>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</si>
  <si>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</si>
  <si>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</si>
  <si>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</si>
  <si>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</si>
  <si>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</si>
  <si>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</si>
  <si>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</si>
  <si>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</si>
  <si>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</si>
  <si>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</si>
  <si>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</si>
  <si>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</si>
  <si>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</si>
  <si>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</si>
  <si>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</si>
  <si>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</si>
  <si>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</si>
  <si>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</si>
  <si>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</si>
  <si>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</si>
  <si>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</si>
  <si>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</si>
  <si>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</si>
  <si>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</si>
  <si>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</si>
  <si>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</si>
  <si>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</si>
  <si>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</si>
  <si>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</si>
  <si>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</si>
  <si>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</si>
  <si>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</si>
  <si>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</si>
  <si>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</si>
  <si>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</si>
  <si>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</si>
  <si>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</si>
  <si>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</si>
  <si>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</si>
  <si>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</si>
  <si>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</si>
  <si>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</si>
  <si>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</si>
  <si>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</si>
  <si>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</si>
  <si>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</si>
  <si>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</si>
  <si>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</si>
  <si>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</si>
  <si>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</si>
  <si>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</si>
  <si>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</si>
  <si>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</si>
  <si>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</si>
  <si>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</si>
  <si>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</si>
  <si>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</si>
  <si>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</si>
  <si>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</si>
  <si>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</si>
  <si>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</si>
  <si>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</si>
  <si>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</si>
  <si>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</si>
  <si>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</si>
  <si>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</si>
  <si>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</si>
  <si>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</si>
  <si>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</si>
  <si>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</si>
  <si>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</si>
  <si>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</si>
  <si>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</si>
  <si>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</si>
  <si>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</si>
  <si>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</si>
  <si>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</si>
  <si>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</si>
  <si>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</si>
  <si>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</si>
  <si>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</si>
  <si>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</si>
  <si>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</si>
  <si>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</si>
  <si>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</si>
  <si>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</si>
  <si>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</si>
  <si>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</si>
  <si>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</si>
  <si>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</si>
  <si>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</si>
  <si>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</si>
  <si>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</si>
  <si>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</si>
  <si>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</si>
  <si>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</si>
  <si>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</si>
  <si>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</si>
  <si>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</si>
  <si>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</si>
  <si>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</si>
  <si>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</si>
  <si>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</si>
  <si>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</si>
  <si>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</si>
  <si>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</si>
  <si>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</si>
  <si>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</si>
  <si>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</si>
  <si>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</si>
  <si>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</si>
  <si>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</si>
  <si>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</si>
  <si>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</si>
  <si>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</si>
  <si>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</si>
  <si>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</si>
  <si>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</si>
  <si>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</si>
  <si>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</si>
  <si>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</si>
  <si>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</si>
  <si>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</si>
  <si>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</si>
  <si>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</si>
  <si>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</si>
  <si>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</si>
  <si>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</si>
  <si>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</si>
  <si>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</si>
  <si>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</si>
  <si>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</si>
  <si>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</si>
  <si>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</si>
  <si>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</si>
  <si>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</si>
  <si>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</si>
  <si>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</si>
  <si>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</si>
  <si>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</si>
  <si>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</si>
  <si>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</si>
  <si>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</si>
  <si>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</si>
  <si>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</si>
  <si>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</si>
  <si>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</si>
  <si>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</si>
  <si>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</si>
  <si>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</si>
  <si>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</si>
  <si>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</si>
  <si>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</si>
  <si>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</si>
  <si>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</si>
  <si>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</si>
  <si>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</si>
  <si>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</si>
  <si>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</si>
  <si>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</si>
  <si>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</si>
  <si>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</si>
  <si>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</si>
  <si>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</si>
  <si>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</si>
  <si>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</si>
  <si>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</si>
  <si>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</si>
  <si>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</si>
  <si>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</si>
  <si>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</si>
  <si>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</si>
  <si>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</si>
  <si>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</si>
  <si>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</si>
  <si>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</si>
  <si>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</si>
  <si>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</si>
  <si>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</si>
  <si>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</si>
  <si>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</si>
  <si>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</si>
  <si>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</si>
  <si>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</si>
  <si>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</si>
  <si>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</si>
  <si>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</si>
  <si>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</si>
  <si>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</si>
  <si>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</si>
  <si>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</si>
  <si>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</si>
  <si>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</si>
  <si>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</si>
  <si>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</si>
  <si>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</si>
  <si>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</si>
  <si>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</si>
  <si>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</si>
  <si>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</si>
  <si>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</si>
  <si>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</si>
  <si>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</si>
  <si>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</si>
  <si>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</si>
  <si>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</si>
  <si>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</si>
  <si>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</si>
  <si>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</si>
  <si>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</si>
  <si>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</si>
  <si>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</si>
  <si>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</si>
  <si>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</si>
  <si>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</si>
  <si>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</si>
  <si>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</si>
  <si>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</si>
  <si>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</si>
  <si>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</si>
  <si>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</si>
  <si>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</si>
  <si>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</si>
  <si>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</si>
  <si>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</si>
  <si>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</si>
  <si>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</si>
  <si>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</si>
  <si>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</si>
  <si>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</si>
  <si>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</si>
  <si>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</si>
  <si>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</si>
  <si>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</si>
  <si>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</si>
  <si>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</si>
  <si>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</si>
  <si>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</si>
  <si>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</si>
  <si>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</si>
  <si>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</si>
  <si>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</si>
  <si>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</si>
  <si>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</si>
  <si>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</si>
  <si>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</si>
  <si>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</si>
  <si>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</si>
  <si>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</si>
  <si>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</si>
  <si>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</si>
  <si>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</si>
  <si>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</si>
  <si>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</si>
  <si>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</si>
  <si>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</si>
  <si>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</si>
  <si>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</si>
  <si>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</si>
  <si>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</si>
  <si>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</si>
  <si>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</si>
  <si>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</si>
  <si>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</si>
  <si>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</si>
  <si>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</si>
  <si>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</si>
  <si>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</si>
  <si>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</si>
  <si>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</si>
  <si>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</si>
  <si>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</si>
  <si>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</si>
  <si>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</si>
  <si>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</si>
  <si>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</si>
  <si>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</si>
  <si>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</si>
  <si>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</si>
  <si>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</si>
  <si>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</si>
  <si>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</si>
  <si>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</si>
  <si>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</si>
  <si>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</si>
  <si>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</si>
  <si>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</si>
  <si>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</si>
  <si>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</si>
  <si>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</si>
  <si>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</si>
  <si>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</si>
  <si>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</si>
  <si>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</si>
  <si>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</si>
  <si>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</si>
  <si>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</si>
  <si>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</si>
  <si>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</si>
  <si>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</si>
  <si>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</si>
  <si>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</si>
  <si>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</si>
  <si>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</si>
  <si>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</si>
  <si>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</si>
  <si>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</si>
  <si>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</si>
  <si>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</si>
  <si>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</si>
  <si>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</si>
  <si>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</si>
  <si>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</si>
  <si>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</si>
  <si>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</si>
  <si>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</si>
  <si>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</si>
  <si>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</si>
  <si>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</si>
  <si>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</si>
  <si>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</si>
  <si>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</si>
  <si>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</si>
  <si>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</si>
  <si>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</si>
  <si>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</si>
  <si>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</si>
  <si>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</si>
  <si>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</si>
  <si>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</si>
  <si>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</si>
  <si>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</si>
  <si>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</si>
  <si>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</si>
  <si>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</si>
  <si>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</si>
  <si>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</si>
  <si>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</si>
  <si>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</si>
  <si>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</si>
  <si>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</si>
  <si>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</si>
  <si>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</si>
  <si>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</si>
  <si>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</si>
  <si>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</si>
  <si>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</si>
  <si>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</si>
  <si>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</si>
  <si>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</si>
  <si>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</si>
  <si>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</si>
  <si>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</si>
  <si>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</si>
  <si>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</si>
  <si>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</si>
  <si>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</si>
  <si>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</si>
  <si>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</si>
  <si>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</si>
  <si>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</si>
  <si>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</si>
  <si>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</si>
  <si>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</si>
  <si>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</si>
  <si>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</si>
  <si>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</si>
  <si>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</si>
  <si>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</si>
  <si>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</si>
  <si>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</si>
  <si>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</si>
  <si>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</si>
  <si>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</si>
  <si>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</si>
  <si>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</si>
  <si>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</si>
  <si>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</si>
  <si>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</si>
  <si>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</si>
  <si>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</si>
  <si>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</si>
  <si>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</si>
  <si>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</si>
  <si>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</si>
  <si>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</si>
  <si>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</si>
  <si>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</si>
  <si>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</si>
  <si>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</si>
  <si>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</si>
  <si>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</si>
  <si>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</si>
  <si>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</si>
  <si>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</si>
  <si>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</si>
  <si>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</si>
  <si>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</si>
  <si>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</si>
  <si>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</si>
  <si>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</si>
  <si>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</si>
  <si>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</si>
  <si>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</si>
  <si>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</si>
  <si>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</si>
  <si>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</si>
  <si>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</si>
  <si>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</si>
  <si>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</si>
  <si>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</si>
  <si>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</si>
  <si>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</si>
  <si>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</si>
  <si>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</si>
  <si>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</si>
  <si>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</si>
  <si>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</si>
  <si>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</si>
  <si>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</si>
  <si>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</si>
  <si>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</si>
  <si>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</si>
  <si>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</si>
  <si>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</si>
  <si>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</si>
  <si>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</si>
  <si>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</si>
  <si>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</si>
  <si>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</si>
  <si>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</si>
  <si>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</si>
  <si>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</si>
  <si>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</si>
  <si>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</si>
  <si>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</si>
  <si>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</si>
  <si>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</si>
  <si>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</si>
  <si>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</si>
  <si>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</si>
  <si>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</si>
  <si>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</si>
  <si>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</si>
  <si>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</si>
  <si>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</si>
  <si>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</si>
  <si>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</si>
  <si>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</si>
  <si>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</si>
  <si>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</si>
  <si>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</si>
  <si>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</si>
  <si>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</si>
  <si>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</si>
  <si>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</si>
  <si>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</si>
  <si>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</si>
  <si>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</si>
  <si>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</si>
  <si>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</si>
  <si>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</si>
  <si>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</si>
  <si>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</si>
  <si>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</si>
  <si>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</si>
  <si>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</si>
  <si>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</si>
  <si>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</si>
  <si>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</si>
  <si>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</si>
  <si>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</si>
  <si>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</si>
  <si>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</si>
  <si>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</si>
  <si>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</si>
  <si>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</si>
  <si>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</si>
  <si>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</si>
  <si>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</si>
  <si>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</si>
  <si>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</si>
  <si>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</si>
  <si>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</si>
  <si>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</si>
  <si>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</si>
  <si>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</si>
  <si>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</si>
  <si>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</si>
  <si>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</si>
  <si>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</si>
  <si>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</si>
  <si>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</si>
  <si>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</si>
  <si>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</si>
  <si>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</si>
  <si>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</si>
  <si>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</si>
  <si>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</si>
  <si>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</si>
  <si>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</si>
  <si>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</si>
  <si>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</si>
  <si>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</si>
  <si>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</si>
  <si>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</si>
  <si>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</si>
  <si>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</si>
  <si>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</si>
  <si>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</si>
  <si>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</si>
  <si>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</si>
  <si>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</si>
  <si>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</si>
  <si>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</si>
  <si>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</si>
  <si>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</si>
  <si>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</si>
  <si>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</si>
  <si>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</si>
  <si>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</si>
  <si>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</si>
  <si>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</si>
  <si>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</si>
  <si>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</si>
  <si>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</si>
  <si>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</si>
  <si>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</si>
  <si>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</si>
  <si>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</si>
  <si>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</si>
  <si>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</si>
  <si>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</si>
  <si>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</si>
  <si>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</si>
  <si>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</si>
  <si>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</si>
  <si>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</si>
  <si>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</si>
  <si>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</si>
  <si>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</si>
  <si>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</si>
  <si>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</si>
  <si>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</si>
  <si>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</si>
  <si>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</si>
  <si>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</si>
  <si>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</si>
  <si>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</si>
  <si>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</si>
  <si>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</si>
  <si>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</si>
  <si>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</si>
  <si>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</si>
  <si>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</si>
  <si>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</si>
  <si>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</si>
  <si>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</si>
  <si>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</si>
  <si>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</si>
  <si>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</si>
  <si>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</si>
  <si>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</si>
  <si>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</si>
  <si>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</si>
  <si>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</si>
  <si>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</si>
  <si>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</si>
  <si>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</si>
  <si>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</si>
  <si>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</si>
  <si>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</si>
  <si>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</si>
  <si>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</si>
  <si>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</si>
  <si>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</si>
  <si>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</si>
  <si>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</si>
  <si>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</si>
  <si>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</si>
  <si>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</si>
  <si>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</si>
  <si>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</si>
  <si>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</si>
  <si>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</si>
  <si>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</si>
  <si>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</si>
  <si>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</si>
  <si>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</si>
  <si>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</si>
  <si>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</si>
  <si>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</si>
  <si>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</si>
  <si>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</si>
  <si>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</si>
  <si>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</si>
  <si>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</si>
  <si>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</si>
  <si>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</si>
  <si>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</si>
  <si>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</si>
  <si>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</si>
  <si>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</si>
  <si>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</si>
  <si>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</si>
  <si>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</si>
  <si>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</si>
  <si>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</si>
  <si>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</si>
  <si>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</si>
  <si>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</si>
  <si>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</si>
  <si>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</si>
  <si>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</si>
  <si>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</si>
  <si>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</si>
  <si>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</si>
  <si>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</si>
  <si>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</si>
  <si>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</si>
  <si>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</si>
  <si>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</si>
  <si>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</si>
  <si>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</si>
  <si>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</si>
  <si>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</si>
  <si>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</si>
  <si>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</si>
  <si>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</si>
  <si>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</si>
  <si>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</si>
  <si>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</si>
  <si>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</si>
  <si>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</si>
  <si>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</si>
  <si>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</si>
  <si>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</si>
  <si>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</si>
  <si>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</si>
  <si>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</si>
  <si>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</si>
  <si>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</si>
  <si>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</si>
  <si>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</si>
  <si>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</si>
  <si>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</si>
  <si>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</si>
  <si>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</si>
  <si>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</si>
  <si>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</si>
  <si>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</si>
  <si>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</si>
  <si>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</si>
  <si>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</si>
  <si>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</si>
  <si>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</si>
  <si>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</si>
  <si>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</si>
  <si>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</si>
  <si>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</si>
  <si>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</si>
  <si>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</si>
  <si>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</si>
  <si>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</si>
  <si>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</si>
  <si>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</si>
  <si>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</si>
  <si>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</si>
  <si>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</si>
  <si>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</si>
  <si>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</si>
  <si>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</si>
  <si>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</si>
  <si>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</si>
  <si>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</si>
  <si>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</si>
  <si>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</si>
  <si>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</si>
  <si>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</si>
  <si>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</si>
  <si>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</si>
  <si>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</si>
  <si>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</si>
  <si>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</si>
  <si>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</si>
  <si>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</si>
  <si>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</si>
  <si>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</si>
  <si>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</si>
  <si>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</si>
  <si>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</si>
  <si>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</si>
  <si>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</si>
  <si>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</si>
  <si>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</si>
  <si>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</si>
  <si>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</si>
  <si>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</si>
  <si>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</si>
  <si>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</si>
  <si>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</si>
  <si>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</si>
  <si>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</si>
  <si>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</si>
  <si>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</si>
  <si>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</si>
  <si>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</si>
  <si>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</si>
  <si>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</si>
  <si>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</si>
  <si>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</si>
  <si>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</si>
  <si>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</si>
  <si>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</si>
  <si>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</si>
  <si>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</si>
  <si>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</si>
  <si>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</si>
  <si>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</si>
  <si>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</si>
  <si>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</si>
  <si>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</si>
  <si>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</si>
  <si>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</si>
  <si>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</si>
  <si>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</si>
  <si>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</si>
  <si>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</si>
  <si>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</si>
  <si>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</si>
  <si>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</si>
  <si>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</si>
  <si>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</si>
  <si>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</si>
  <si>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</si>
  <si>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</si>
  <si>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</si>
  <si>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</si>
  <si>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</si>
  <si>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</si>
  <si>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</si>
  <si>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</si>
  <si>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</si>
  <si>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</si>
  <si>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</si>
  <si>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</si>
  <si>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</si>
  <si>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</si>
  <si>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</si>
  <si>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</si>
  <si>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</si>
  <si>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</si>
  <si>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</si>
  <si>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</si>
  <si>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</si>
  <si>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</si>
  <si>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</si>
  <si>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</si>
  <si>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</si>
  <si>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</si>
  <si>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</si>
  <si>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</si>
  <si>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</si>
  <si>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</si>
  <si>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</si>
  <si>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</si>
  <si>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</si>
  <si>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</si>
  <si>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</si>
  <si>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</si>
  <si>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</si>
  <si>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</si>
  <si>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</si>
  <si>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</si>
  <si>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</si>
  <si>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</si>
  <si>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</si>
  <si>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</si>
  <si>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</si>
  <si>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</si>
  <si>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</si>
  <si>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</si>
  <si>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</si>
  <si>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</si>
  <si>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</si>
  <si>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</si>
  <si>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</si>
  <si>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</si>
  <si>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</si>
  <si>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</si>
  <si>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</si>
  <si>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</si>
  <si>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</si>
  <si>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</si>
  <si>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</si>
  <si>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</si>
  <si>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</si>
  <si>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</si>
  <si>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</si>
  <si>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</si>
  <si>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</si>
  <si>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</si>
  <si>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</si>
  <si>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</si>
  <si>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</si>
  <si>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</si>
  <si>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</si>
  <si>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</si>
  <si>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</si>
  <si>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</si>
  <si>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</si>
  <si>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</si>
  <si>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</si>
  <si>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</si>
  <si>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</si>
  <si>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</si>
  <si>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</si>
  <si>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</si>
  <si>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</si>
  <si>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</si>
  <si>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</si>
  <si>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</si>
  <si>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</si>
  <si>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</si>
  <si>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</si>
  <si>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</si>
  <si>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</si>
  <si>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</si>
  <si>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</si>
  <si>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</si>
  <si>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</si>
  <si>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</si>
  <si>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</si>
  <si>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</si>
  <si>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</si>
  <si>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</si>
  <si>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</si>
  <si>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</si>
  <si>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</si>
  <si>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</si>
  <si>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</si>
  <si>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</si>
  <si>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</si>
  <si>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</si>
  <si>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</si>
  <si>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</si>
  <si>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</si>
  <si>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</si>
  <si>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</si>
  <si>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</si>
  <si>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</si>
  <si>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</si>
  <si>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</si>
  <si>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</si>
  <si>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</si>
  <si>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</si>
  <si>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</si>
  <si>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</si>
  <si>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</si>
  <si>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</si>
  <si>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</si>
  <si>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</si>
  <si>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</si>
  <si>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</si>
  <si>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</si>
  <si>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</si>
  <si>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</si>
  <si>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</si>
  <si>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</si>
  <si>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</si>
  <si>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</si>
  <si>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</si>
  <si>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</si>
  <si>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</si>
  <si>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</si>
  <si>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</si>
  <si>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</si>
  <si>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</si>
  <si>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</si>
  <si>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</si>
  <si>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</si>
  <si>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</si>
  <si>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</si>
  <si>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</si>
  <si>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</si>
  <si>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</si>
  <si>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</si>
  <si>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</si>
  <si>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</si>
  <si>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</si>
  <si>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</si>
  <si>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</si>
  <si>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</si>
  <si>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</si>
  <si>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</si>
  <si>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</si>
  <si>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</si>
  <si>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</si>
  <si>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</si>
  <si>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</si>
  <si>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</si>
  <si>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</si>
  <si>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</si>
  <si>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</si>
  <si>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</si>
  <si>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</si>
  <si>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</si>
  <si>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</si>
  <si>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</si>
  <si>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</si>
  <si>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</si>
  <si>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</si>
  <si>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</si>
  <si>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</si>
  <si>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</si>
  <si>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</si>
  <si>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</si>
  <si>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</si>
  <si>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</si>
  <si>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</si>
  <si>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</si>
  <si>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</si>
  <si>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</si>
  <si>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</si>
  <si>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</si>
  <si>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</si>
  <si>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</si>
  <si>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</si>
  <si>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</si>
  <si>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</si>
  <si>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</si>
  <si>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</si>
  <si>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</si>
  <si>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</si>
  <si>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</si>
  <si>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</si>
  <si>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</si>
  <si>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</si>
  <si>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</si>
  <si>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</si>
  <si>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</si>
  <si>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</si>
  <si>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</si>
  <si>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</si>
  <si>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</si>
  <si>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</si>
  <si>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</si>
  <si>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</si>
  <si>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</si>
  <si>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</si>
  <si>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</si>
  <si>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</si>
  <si>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</si>
  <si>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</si>
  <si>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</si>
  <si>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</si>
  <si>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</si>
  <si>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</si>
  <si>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</si>
  <si>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</si>
  <si>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</si>
  <si>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</si>
  <si>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</si>
  <si>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</si>
  <si>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</si>
  <si>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</si>
  <si>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</si>
  <si>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</si>
  <si>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</si>
  <si>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</si>
  <si>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</si>
  <si>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</si>
  <si>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</si>
  <si>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</si>
  <si>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</si>
  <si>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</si>
  <si>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</si>
  <si>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</si>
  <si>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</si>
  <si>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</si>
  <si>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</si>
  <si>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</si>
  <si>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</si>
  <si>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</si>
  <si>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</si>
  <si>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</si>
  <si>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</si>
  <si>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</si>
  <si>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</si>
  <si>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</si>
  <si>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</si>
  <si>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</si>
  <si>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</si>
  <si>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</si>
  <si>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</si>
  <si>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</si>
  <si>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</si>
  <si>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</si>
  <si>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</si>
  <si>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</si>
  <si>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</si>
  <si>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</si>
  <si>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</si>
  <si>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</si>
  <si>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</si>
  <si>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</si>
  <si>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</si>
  <si>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</si>
  <si>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</si>
  <si>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</si>
  <si>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</si>
  <si>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</si>
  <si>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</si>
  <si>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</si>
  <si>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</si>
  <si>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</si>
  <si>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</si>
  <si>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</si>
  <si>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</si>
  <si>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</si>
  <si>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</si>
  <si>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</si>
  <si>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</si>
  <si>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</si>
  <si>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</si>
  <si>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</si>
  <si>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</si>
  <si>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</si>
  <si>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</si>
  <si>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</si>
  <si>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</si>
  <si>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</si>
  <si>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</si>
  <si>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</si>
  <si>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</si>
  <si>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</si>
  <si>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</si>
  <si>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</si>
  <si>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</si>
  <si>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</si>
  <si>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</si>
  <si>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</si>
  <si>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</si>
  <si>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</si>
  <si>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</si>
  <si>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</si>
  <si>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</si>
  <si>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</si>
  <si>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</si>
  <si>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</si>
  <si>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</si>
  <si>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</si>
  <si>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</si>
  <si>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</si>
  <si>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</si>
  <si>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</si>
  <si>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</si>
  <si>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</si>
  <si>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</si>
  <si>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</si>
  <si>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</si>
  <si>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</si>
  <si>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</si>
  <si>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</si>
  <si>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</si>
  <si>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</si>
  <si>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</si>
  <si>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</si>
  <si>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</si>
  <si>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</si>
  <si>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</si>
  <si>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</si>
  <si>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</si>
  <si>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</si>
  <si>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</si>
  <si>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</si>
  <si>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</si>
  <si>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</si>
  <si>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</si>
  <si>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</si>
  <si>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</si>
  <si>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</si>
  <si>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</si>
  <si>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</si>
  <si>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</si>
  <si>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</si>
  <si>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</si>
  <si>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</si>
  <si>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</si>
  <si>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</si>
  <si>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</si>
  <si>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</si>
  <si>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</si>
  <si>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</si>
  <si>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</si>
  <si>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</si>
  <si>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</si>
  <si>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</si>
  <si>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</si>
  <si>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</si>
  <si>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</si>
  <si>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</si>
  <si>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</si>
  <si>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</si>
  <si>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</si>
  <si>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</si>
  <si>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</si>
  <si>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</si>
  <si>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</si>
  <si>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</si>
  <si>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</si>
  <si>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</si>
  <si>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</si>
  <si>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</si>
  <si>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</si>
  <si>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</si>
  <si>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</si>
  <si>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</si>
  <si>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</si>
  <si>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</si>
  <si>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</si>
  <si>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</si>
  <si>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</si>
  <si>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</si>
  <si>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</si>
  <si>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</si>
  <si>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</si>
  <si>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</si>
  <si>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</si>
  <si>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</si>
  <si>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</si>
  <si>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</si>
  <si>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</si>
  <si>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</si>
  <si>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</si>
  <si>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</si>
  <si>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</si>
  <si>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</si>
  <si>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</si>
  <si>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</si>
  <si>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</si>
  <si>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</si>
  <si>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</si>
  <si>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</si>
  <si>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</si>
  <si>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</si>
  <si>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</si>
  <si>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</si>
  <si>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</si>
  <si>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</si>
  <si>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</si>
  <si>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</si>
  <si>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</si>
  <si>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</si>
  <si>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</si>
  <si>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</si>
  <si>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</si>
  <si>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</si>
  <si>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</si>
  <si>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</si>
  <si>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</si>
  <si>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</si>
  <si>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</si>
  <si>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</si>
  <si>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</si>
  <si>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</si>
  <si>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</si>
  <si>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</si>
  <si>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</si>
  <si>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</si>
  <si>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</si>
  <si>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</si>
  <si>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</si>
  <si>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</si>
  <si>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</si>
  <si>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</si>
  <si>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</si>
  <si>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</si>
  <si>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</si>
  <si>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</si>
  <si>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</si>
  <si>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</si>
  <si>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</si>
  <si>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</si>
  <si>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</si>
  <si>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</si>
  <si>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</si>
  <si>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</si>
  <si>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</si>
  <si>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</si>
  <si>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</si>
  <si>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</si>
  <si>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</si>
  <si>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</si>
  <si>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</si>
  <si>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</si>
  <si>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</si>
  <si>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</si>
  <si>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</si>
  <si>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</si>
  <si>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</si>
  <si>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</si>
  <si>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</si>
  <si>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</si>
  <si>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</si>
  <si>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</si>
  <si>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</si>
  <si>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</si>
  <si>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</si>
  <si>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</si>
  <si>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</si>
  <si>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</si>
  <si>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</si>
  <si>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</si>
  <si>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</si>
  <si>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</si>
  <si>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</si>
  <si>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</si>
  <si>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</si>
  <si>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</si>
  <si>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</si>
  <si>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</si>
  <si>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</si>
  <si>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</si>
  <si>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</si>
  <si>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</si>
  <si>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</si>
  <si>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</si>
  <si>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</si>
  <si>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</si>
  <si>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</si>
  <si>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</si>
  <si>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</si>
  <si>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</si>
  <si>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</si>
  <si>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</si>
  <si>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</si>
  <si>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</si>
  <si>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</si>
  <si>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</si>
  <si>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</si>
  <si>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</si>
  <si>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</si>
  <si>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</si>
  <si>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</si>
  <si>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</si>
  <si>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</si>
  <si>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</si>
  <si>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</si>
  <si>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</si>
  <si>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</si>
  <si>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</si>
  <si>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</si>
  <si>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</si>
  <si>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</si>
  <si>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</si>
  <si>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</si>
  <si>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</si>
  <si>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</si>
  <si>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</si>
  <si>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</si>
  <si>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</si>
  <si>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</si>
  <si>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</si>
  <si>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</si>
  <si>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</si>
  <si>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</si>
  <si>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</si>
  <si>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</si>
  <si>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</si>
  <si>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</si>
  <si>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</si>
  <si>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</si>
  <si>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</si>
  <si>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</si>
  <si>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</si>
  <si>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</si>
  <si>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</si>
  <si>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</si>
  <si>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</si>
  <si>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</si>
  <si>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</si>
  <si>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</si>
  <si>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</si>
  <si>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</si>
  <si>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</si>
  <si>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</si>
  <si>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</si>
  <si>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</si>
  <si>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</si>
  <si>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</si>
  <si>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</si>
  <si>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</si>
  <si>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</si>
  <si>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</si>
  <si>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</si>
  <si>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</si>
  <si>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</si>
  <si>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</si>
  <si>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</si>
  <si>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</si>
  <si>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</si>
  <si>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</si>
  <si>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</si>
  <si>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</si>
  <si>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</si>
  <si>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</si>
  <si>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</si>
  <si>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</si>
  <si>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</si>
  <si>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</si>
  <si>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</si>
  <si>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</si>
  <si>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</si>
  <si>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</si>
  <si>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</si>
  <si>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</si>
  <si>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</si>
  <si>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</si>
  <si>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</si>
  <si>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</si>
  <si>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</si>
  <si>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</si>
  <si>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</si>
  <si>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</si>
  <si>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</si>
  <si>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</si>
  <si>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</si>
  <si>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</si>
  <si>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</si>
  <si>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</si>
  <si>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</si>
  <si>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</si>
  <si>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</si>
  <si>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</si>
  <si>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</si>
  <si>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</si>
  <si>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</si>
  <si>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</si>
  <si>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</si>
  <si>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</si>
  <si>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</si>
  <si>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</si>
  <si>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</si>
  <si>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</si>
  <si>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</si>
  <si>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</si>
  <si>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</si>
  <si>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</si>
  <si>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</si>
  <si>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</si>
  <si>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</si>
  <si>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</si>
  <si>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</si>
  <si>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</si>
  <si>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</si>
  <si>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</si>
  <si>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</si>
  <si>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</si>
  <si>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</si>
  <si>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</si>
  <si>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</si>
  <si>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</si>
  <si>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</si>
  <si>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</si>
  <si>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</si>
  <si>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</si>
  <si>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</si>
  <si>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</si>
  <si>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</si>
  <si>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</si>
  <si>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</si>
  <si>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</si>
  <si>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</si>
  <si>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</si>
  <si>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</si>
  <si>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</si>
  <si>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</si>
  <si>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</si>
  <si>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</si>
  <si>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</si>
  <si>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</si>
  <si>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</si>
  <si>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</si>
  <si>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</si>
  <si>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</si>
  <si>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</si>
  <si>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</si>
  <si>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</si>
  <si>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</si>
  <si>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</si>
  <si>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</si>
  <si>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</si>
  <si>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</si>
  <si>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</si>
  <si>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</si>
  <si>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</si>
  <si>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</si>
  <si>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</si>
  <si>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</si>
  <si>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</si>
  <si>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</si>
  <si>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</si>
  <si>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</si>
  <si>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</si>
  <si>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</si>
  <si>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</si>
  <si>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</si>
  <si>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</si>
  <si>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</si>
  <si>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</si>
  <si>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</si>
  <si>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</si>
  <si>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</si>
  <si>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</si>
  <si>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</si>
  <si>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</si>
  <si>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</si>
  <si>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</si>
  <si>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</si>
  <si>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</si>
  <si>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</si>
  <si>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</si>
  <si>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</si>
  <si>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</si>
  <si>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</si>
  <si>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</si>
  <si>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</si>
  <si>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</si>
  <si>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</si>
  <si>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</si>
  <si>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</si>
  <si>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</si>
  <si>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</si>
  <si>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</si>
  <si>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</si>
  <si>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</si>
  <si>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</si>
  <si>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</si>
  <si>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</si>
  <si>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</si>
  <si>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</si>
  <si>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</si>
  <si>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</si>
  <si>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</si>
  <si>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</si>
  <si>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</si>
  <si>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</si>
  <si>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</si>
  <si>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</si>
  <si>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</si>
  <si>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</si>
  <si>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</si>
  <si>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</si>
  <si>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</si>
  <si>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</si>
  <si>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</si>
  <si>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</si>
  <si>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</si>
  <si>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</si>
  <si>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</si>
  <si>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</si>
  <si>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</si>
  <si>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</si>
  <si>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</si>
  <si>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</si>
  <si>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</si>
  <si>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</si>
  <si>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</si>
  <si>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</si>
  <si>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</si>
  <si>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</si>
  <si>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</si>
  <si>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</si>
  <si>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</si>
  <si>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</si>
  <si>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</si>
  <si>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</si>
  <si>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</si>
  <si>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</si>
  <si>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</si>
  <si>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</si>
  <si>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</si>
  <si>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</si>
  <si>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</si>
  <si>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</si>
  <si>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</si>
  <si>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</si>
  <si>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</si>
  <si>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</si>
  <si>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</si>
  <si>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</si>
  <si>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</si>
  <si>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</si>
  <si>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</si>
  <si>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</si>
  <si>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</si>
  <si>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</si>
  <si>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</si>
  <si>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</si>
  <si>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</si>
  <si>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</si>
  <si>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</si>
  <si>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</si>
  <si>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</si>
  <si>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</si>
  <si>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</si>
  <si>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</si>
  <si>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</si>
  <si>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</si>
  <si>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</si>
  <si>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</si>
  <si>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</si>
  <si>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</si>
  <si>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</si>
  <si>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</si>
  <si>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</si>
  <si>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</si>
  <si>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</si>
  <si>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</si>
  <si>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</si>
  <si>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</si>
  <si>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</si>
  <si>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</si>
  <si>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</si>
  <si>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</si>
  <si>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</si>
  <si>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</si>
  <si>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</si>
  <si>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</si>
  <si>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</si>
  <si>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</si>
  <si>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</si>
  <si>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</si>
  <si>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</si>
  <si>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</si>
  <si>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</si>
  <si>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</si>
  <si>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</si>
  <si>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</si>
  <si>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</si>
  <si>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</si>
  <si>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</si>
  <si>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</si>
  <si>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</si>
  <si>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</si>
  <si>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</si>
  <si>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</si>
  <si>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</si>
  <si>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</si>
  <si>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</si>
  <si>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</si>
  <si>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</si>
  <si>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</si>
  <si>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</si>
  <si>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</si>
  <si>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</si>
  <si>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</si>
  <si>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</si>
  <si>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</si>
  <si>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</si>
  <si>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</si>
  <si>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</si>
  <si>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</si>
  <si>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</si>
  <si>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</si>
  <si>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</si>
  <si>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</si>
  <si>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</si>
  <si>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</si>
  <si>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</si>
  <si>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</si>
  <si>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</si>
  <si>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</si>
  <si>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</si>
  <si>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</si>
  <si>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</si>
  <si>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</si>
  <si>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</si>
  <si>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</si>
  <si>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</si>
  <si>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</si>
  <si>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</si>
  <si>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</si>
  <si>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</si>
  <si>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</si>
  <si>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</si>
  <si>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</si>
  <si>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</si>
  <si>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</si>
  <si>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</si>
  <si>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</si>
  <si>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</si>
  <si>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</si>
  <si>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</si>
  <si>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</si>
  <si>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</si>
  <si>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</si>
  <si>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</si>
  <si>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</si>
  <si>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</si>
  <si>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</si>
  <si>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</si>
  <si>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</si>
  <si>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</si>
  <si>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</si>
  <si>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</si>
  <si>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</si>
  <si>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</si>
  <si>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</si>
  <si>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</si>
  <si>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</si>
  <si>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</si>
  <si>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</si>
  <si>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</si>
  <si>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</si>
  <si>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</si>
  <si>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</si>
  <si>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</si>
  <si>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</si>
  <si>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</si>
  <si>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</si>
  <si>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</si>
  <si>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</si>
  <si>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</si>
  <si>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</si>
  <si>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</si>
  <si>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</si>
  <si>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</si>
  <si>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</si>
  <si>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</si>
  <si>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</si>
  <si>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</si>
  <si>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</si>
  <si>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</si>
  <si>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</si>
  <si>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</si>
  <si>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</si>
  <si>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</si>
  <si>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</si>
  <si>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</si>
  <si>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</si>
  <si>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</si>
  <si>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</si>
  <si>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</si>
  <si>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</si>
  <si>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</si>
  <si>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</si>
  <si>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</si>
  <si>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</si>
  <si>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</si>
  <si>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</si>
  <si>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</si>
  <si>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</si>
  <si>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</si>
  <si>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</si>
  <si>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</si>
  <si>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</si>
  <si>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</si>
  <si>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</si>
  <si>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</si>
  <si>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</si>
  <si>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</si>
  <si>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</si>
  <si>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</si>
  <si>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</si>
  <si>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</si>
  <si>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</si>
  <si>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</si>
  <si>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</si>
  <si>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</si>
  <si>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</si>
  <si>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</si>
  <si>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</si>
  <si>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</si>
  <si>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</si>
  <si>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</si>
  <si>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</si>
  <si>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</si>
  <si>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</si>
  <si>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</si>
  <si>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</si>
  <si>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</si>
  <si>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</si>
  <si>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</si>
  <si>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</si>
  <si>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</si>
  <si>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</si>
  <si>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</si>
  <si>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</si>
  <si>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</si>
  <si>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</si>
  <si>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</si>
  <si>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</si>
  <si>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</si>
  <si>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</si>
  <si>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</si>
  <si>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</si>
  <si>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</si>
  <si>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</si>
  <si>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</si>
  <si>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</si>
  <si>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</si>
  <si>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</si>
  <si>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</si>
  <si>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</si>
  <si>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</si>
  <si>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</si>
  <si>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</si>
  <si>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</si>
  <si>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</si>
  <si>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</si>
  <si>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</si>
  <si>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</si>
  <si>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</si>
  <si>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</si>
  <si>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</si>
  <si>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</si>
  <si>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</si>
  <si>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</si>
  <si>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</si>
  <si>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</si>
  <si>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</si>
  <si>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</si>
  <si>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</si>
  <si>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</si>
  <si>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</si>
  <si>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</si>
  <si>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</si>
  <si>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</si>
  <si>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</si>
  <si>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</si>
  <si>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</si>
  <si>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</si>
  <si>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</si>
  <si>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</si>
  <si>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</si>
  <si>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</si>
  <si>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</si>
  <si>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</si>
  <si>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</si>
  <si>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</si>
  <si>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</si>
  <si>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</si>
  <si>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</si>
  <si>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</si>
  <si>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</si>
  <si>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</si>
  <si>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</si>
  <si>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</si>
  <si>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</si>
  <si>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</si>
  <si>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</si>
  <si>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</si>
  <si>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</si>
  <si>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</si>
  <si>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</si>
  <si>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</si>
  <si>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</si>
  <si>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</si>
  <si>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</si>
  <si>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</si>
  <si>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</si>
  <si>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</si>
  <si>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</si>
  <si>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</si>
  <si>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</si>
  <si>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</si>
  <si>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</si>
  <si>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</si>
  <si>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</si>
  <si>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</si>
  <si>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</si>
  <si>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</si>
  <si>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</si>
  <si>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</si>
  <si>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</si>
  <si>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</si>
  <si>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</si>
  <si>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</si>
  <si>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</si>
  <si>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</si>
  <si>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</si>
  <si>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</si>
  <si>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</si>
  <si>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</si>
  <si>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</si>
  <si>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</si>
  <si>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</si>
  <si>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</si>
  <si>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</si>
  <si>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</si>
  <si>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</si>
  <si>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</si>
  <si>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</si>
  <si>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</si>
  <si>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</si>
  <si>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</si>
  <si>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</si>
  <si>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</si>
  <si>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</si>
  <si>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</si>
  <si>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</si>
  <si>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</si>
  <si>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</si>
  <si>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</si>
  <si>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</si>
  <si>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</si>
  <si>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</si>
  <si>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</si>
  <si>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</si>
  <si>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</si>
  <si>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</si>
  <si>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</si>
  <si>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</si>
  <si>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</si>
  <si>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</si>
  <si>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</si>
  <si>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</si>
  <si>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</si>
  <si>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</si>
  <si>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</si>
  <si>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</si>
  <si>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</si>
  <si>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</si>
  <si>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</si>
  <si>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</si>
  <si>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</si>
  <si>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</si>
  <si>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</si>
  <si>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</si>
  <si>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</si>
  <si>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</si>
  <si>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</si>
  <si>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</si>
  <si>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</si>
  <si>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</si>
  <si>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</si>
  <si>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</si>
  <si>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</si>
  <si>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</si>
  <si>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</si>
  <si>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</si>
  <si>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</si>
  <si>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</si>
  <si>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</si>
  <si>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</si>
  <si>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</si>
  <si>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</si>
  <si>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</si>
  <si>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</si>
  <si>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</si>
  <si>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</si>
  <si>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</si>
  <si>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</si>
  <si>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</si>
  <si>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</si>
  <si>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</si>
  <si>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</si>
  <si>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</si>
  <si>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</si>
  <si>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</si>
  <si>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</si>
  <si>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</si>
  <si>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</si>
  <si>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</si>
  <si>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</si>
  <si>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</si>
  <si>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</si>
  <si>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</si>
  <si>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</si>
  <si>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</si>
  <si>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</si>
  <si>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</si>
  <si>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</si>
  <si>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</si>
  <si>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</si>
  <si>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</si>
  <si>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</si>
  <si>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</si>
  <si>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</si>
  <si>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</si>
  <si>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</si>
  <si>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</si>
  <si>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</si>
  <si>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</si>
  <si>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</si>
  <si>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</si>
  <si>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</si>
  <si>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</si>
  <si>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</si>
  <si>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</si>
  <si>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</si>
  <si>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</si>
  <si>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</si>
  <si>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</si>
  <si>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</si>
  <si>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</si>
  <si>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</si>
  <si>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</si>
  <si>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</si>
  <si>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</si>
  <si>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</si>
  <si>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</si>
  <si>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</si>
  <si>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</si>
  <si>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</si>
  <si>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</si>
  <si>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</si>
  <si>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</si>
  <si>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</si>
  <si>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</si>
  <si>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</si>
  <si>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</si>
  <si>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</si>
  <si>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</si>
  <si>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</si>
  <si>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</si>
  <si>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</si>
  <si>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</si>
  <si>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</si>
  <si>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</si>
  <si>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</si>
  <si>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</si>
  <si>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</si>
  <si>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</si>
  <si>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</si>
  <si>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</si>
  <si>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</si>
  <si>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</si>
  <si>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</si>
  <si>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</si>
  <si>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</si>
  <si>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</si>
  <si>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</si>
  <si>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</si>
  <si>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</si>
  <si>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</si>
  <si>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</si>
  <si>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</si>
  <si>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</si>
  <si>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</si>
  <si>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</si>
  <si>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</si>
  <si>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</si>
  <si>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</si>
  <si>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</si>
  <si>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</si>
  <si>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</si>
  <si>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</si>
  <si>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</si>
  <si>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</si>
  <si>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</si>
  <si>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</si>
  <si>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</si>
  <si>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</si>
  <si>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</si>
  <si>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</si>
  <si>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</si>
  <si>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</si>
  <si>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</si>
  <si>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</si>
  <si>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</si>
  <si>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</si>
  <si>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</si>
  <si>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</si>
  <si>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</si>
  <si>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</si>
  <si>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</si>
  <si>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</si>
  <si>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</si>
  <si>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</si>
  <si>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</si>
  <si>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</si>
  <si>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</si>
  <si>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</si>
  <si>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</si>
  <si>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</si>
  <si>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</si>
  <si>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</si>
  <si>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</si>
  <si>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</si>
  <si>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</si>
  <si>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</si>
  <si>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</si>
  <si>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</si>
  <si>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</si>
  <si>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</si>
  <si>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</si>
  <si>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</si>
  <si>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</si>
  <si>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</si>
  <si>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</si>
  <si>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</si>
  <si>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</si>
  <si>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</si>
  <si>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</si>
  <si>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</si>
  <si>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</si>
  <si>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</si>
  <si>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</si>
  <si>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</si>
  <si>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</si>
  <si>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</si>
  <si>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</si>
  <si>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</si>
  <si>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</si>
  <si>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</si>
  <si>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</si>
  <si>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</si>
  <si>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</si>
  <si>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</si>
  <si>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</si>
  <si>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</si>
  <si>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</si>
  <si>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</si>
  <si>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</si>
  <si>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</si>
  <si>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</si>
  <si>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</si>
  <si>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</si>
  <si>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</si>
  <si>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</si>
  <si>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</si>
  <si>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</si>
  <si>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</si>
  <si>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</si>
  <si>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</si>
  <si>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</si>
  <si>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</si>
  <si>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</si>
  <si>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</si>
  <si>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</si>
  <si>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</si>
  <si>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</si>
  <si>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</si>
  <si>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</si>
  <si>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</si>
  <si>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</si>
  <si>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</si>
  <si>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</si>
  <si>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</si>
  <si>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</si>
  <si>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</si>
  <si>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</si>
  <si>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</si>
  <si>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</si>
  <si>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</si>
  <si>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</si>
  <si>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</si>
  <si>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</si>
  <si>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</si>
  <si>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</si>
  <si>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</si>
  <si>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</si>
  <si>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</si>
  <si>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</si>
  <si>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</si>
  <si>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</si>
  <si>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</si>
  <si>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</si>
  <si>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</si>
  <si>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</si>
  <si>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</si>
  <si>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</si>
  <si>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</si>
  <si>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</si>
  <si>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</si>
  <si>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</si>
  <si>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</si>
  <si>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</si>
  <si>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</si>
  <si>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</si>
  <si>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</si>
  <si>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</si>
  <si>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</si>
  <si>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</si>
  <si>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</si>
  <si>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</si>
  <si>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</si>
  <si>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</si>
  <si>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</si>
  <si>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</si>
  <si>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</si>
  <si>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</si>
  <si>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</si>
  <si>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</si>
  <si>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</si>
  <si>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</si>
  <si>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</si>
  <si>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</si>
  <si>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</si>
  <si>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</si>
  <si>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</si>
  <si>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</si>
  <si>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</si>
  <si>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</si>
  <si>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</si>
  <si>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</si>
  <si>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</si>
  <si>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</si>
  <si>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</si>
  <si>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</si>
  <si>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</si>
  <si>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</si>
  <si>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</si>
  <si>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</si>
  <si>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</si>
  <si>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</si>
  <si>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</si>
  <si>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</si>
  <si>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</si>
  <si>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</si>
  <si>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</si>
  <si>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</si>
  <si>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</si>
  <si>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</si>
  <si>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</si>
  <si>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</si>
  <si>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</si>
  <si>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</si>
  <si>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</si>
  <si>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</si>
  <si>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</si>
  <si>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</si>
  <si>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</si>
  <si>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</si>
  <si>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</si>
  <si>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</si>
  <si>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</si>
  <si>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</si>
  <si>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</si>
  <si>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</si>
  <si>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</si>
  <si>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</si>
  <si>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</si>
  <si>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</si>
  <si>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</si>
  <si>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</si>
  <si>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</si>
  <si>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</si>
  <si>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</si>
  <si>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</si>
  <si>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</si>
  <si>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</si>
  <si>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</si>
  <si>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</si>
  <si>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</si>
  <si>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</si>
  <si>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</si>
  <si>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</si>
  <si>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</si>
  <si>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</si>
  <si>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</si>
  <si>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</si>
  <si>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</si>
  <si>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</si>
  <si>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</si>
  <si>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</si>
  <si>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</si>
  <si>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</si>
  <si>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</si>
  <si>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</si>
  <si>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</si>
  <si>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</si>
  <si>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</si>
  <si>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</si>
  <si>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</si>
  <si>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</si>
  <si>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</si>
  <si>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</si>
  <si>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</si>
  <si>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</si>
  <si>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</si>
  <si>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</si>
  <si>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</si>
  <si>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</si>
  <si>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</si>
  <si>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</si>
  <si>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</si>
  <si>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</si>
  <si>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</si>
  <si>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</si>
  <si>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</si>
  <si>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</si>
  <si>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</si>
  <si>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</si>
  <si>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</si>
  <si>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</si>
  <si>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</si>
  <si>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</si>
  <si>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</si>
  <si>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</si>
  <si>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</si>
  <si>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</si>
  <si>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</si>
  <si>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</si>
  <si>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</si>
  <si>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</si>
  <si>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</si>
  <si>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</si>
  <si>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</si>
  <si>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</si>
  <si>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</si>
  <si>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</si>
  <si>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</si>
  <si>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</si>
  <si>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</si>
  <si>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</si>
  <si>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</si>
  <si>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</si>
  <si>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</si>
  <si>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</si>
  <si>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</si>
  <si>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</si>
  <si>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</si>
  <si>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</si>
  <si>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</si>
  <si>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</si>
  <si>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</si>
  <si>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</si>
  <si>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</si>
  <si>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</si>
  <si>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</si>
  <si>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</si>
  <si>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</si>
  <si>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</si>
  <si>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</si>
  <si>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</si>
  <si>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</si>
  <si>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</si>
  <si>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</si>
  <si>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</si>
  <si>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</si>
  <si>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</si>
  <si>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</si>
  <si>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</si>
  <si>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</si>
  <si>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</si>
  <si>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</si>
  <si>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</si>
  <si>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</si>
  <si>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</si>
  <si>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</si>
  <si>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</si>
  <si>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</si>
  <si>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</si>
  <si>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</si>
  <si>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</si>
  <si>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</si>
  <si>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</si>
  <si>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</si>
  <si>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</si>
  <si>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</si>
  <si>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</si>
  <si>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</si>
  <si>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</si>
  <si>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</si>
  <si>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</si>
  <si>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</si>
  <si>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</si>
  <si>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</si>
  <si>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</si>
  <si>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</si>
  <si>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</si>
  <si>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</si>
  <si>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</si>
  <si>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</si>
  <si>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</si>
  <si>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</si>
  <si>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</si>
  <si>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</si>
  <si>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</si>
  <si>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</si>
  <si>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</si>
  <si>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</si>
  <si>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</si>
  <si>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</si>
  <si>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</si>
  <si>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</si>
  <si>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</si>
  <si>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</si>
  <si>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</si>
  <si>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</si>
  <si>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</si>
  <si>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</si>
  <si>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</si>
  <si>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</si>
  <si>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</si>
  <si>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</si>
  <si>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</si>
  <si>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</si>
  <si>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</si>
  <si>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</si>
  <si>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</si>
  <si>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</si>
  <si>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</si>
  <si>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</si>
  <si>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</si>
  <si>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</si>
  <si>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</si>
  <si>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</si>
  <si>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</si>
  <si>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</si>
  <si>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</si>
  <si>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</si>
  <si>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</si>
  <si>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</si>
  <si>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</si>
  <si>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</si>
  <si>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</si>
  <si>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</si>
  <si>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</si>
  <si>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</si>
  <si>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</si>
  <si>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</si>
  <si>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</si>
  <si>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</si>
  <si>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</si>
  <si>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</si>
  <si>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</si>
  <si>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</si>
  <si>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</si>
  <si>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</si>
  <si>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</si>
  <si>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</si>
  <si>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</si>
  <si>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</si>
  <si>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</si>
  <si>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</si>
  <si>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</si>
  <si>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</si>
  <si>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</si>
  <si>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</si>
  <si>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</si>
  <si>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</si>
  <si>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</si>
  <si>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</si>
  <si>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</si>
  <si>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</si>
  <si>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</si>
  <si>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</si>
  <si>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</si>
  <si>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</si>
  <si>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</si>
  <si>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</si>
  <si>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</si>
  <si>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</si>
  <si>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</si>
  <si>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</si>
  <si>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</si>
  <si>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</si>
  <si>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</si>
  <si>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</si>
  <si>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</si>
  <si>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</si>
  <si>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</si>
  <si>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</si>
  <si>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</si>
  <si>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</si>
  <si>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</si>
  <si>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</si>
  <si>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</si>
  <si>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</si>
  <si>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</si>
  <si>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</si>
  <si>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</si>
  <si>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</si>
  <si>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</si>
  <si>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</si>
  <si>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</si>
  <si>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</si>
  <si>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</si>
  <si>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</si>
  <si>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</si>
  <si>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</si>
  <si>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</si>
  <si>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</si>
  <si>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</si>
  <si>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</si>
  <si>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</si>
  <si>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</si>
  <si>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</si>
  <si>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</si>
  <si>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</si>
  <si>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</si>
  <si>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</si>
  <si>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</si>
  <si>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</si>
  <si>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</si>
  <si>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</si>
  <si>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</si>
  <si>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</si>
  <si>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</si>
  <si>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</si>
  <si>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</si>
  <si>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</si>
  <si>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</si>
  <si>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</si>
  <si>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</si>
  <si>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</si>
  <si>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</si>
  <si>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</si>
  <si>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</si>
  <si>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</si>
  <si>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</si>
  <si>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</si>
  <si>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</si>
  <si>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</si>
  <si>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</si>
  <si>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</si>
  <si>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</si>
  <si>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</si>
  <si>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</si>
  <si>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</si>
  <si>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</si>
  <si>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</si>
  <si>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</si>
  <si>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</si>
  <si>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</si>
  <si>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</si>
  <si>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</si>
  <si>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</si>
  <si>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</si>
  <si>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</si>
  <si>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</si>
  <si>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</si>
  <si>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</si>
  <si>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</si>
  <si>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</si>
  <si>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</si>
  <si>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</si>
  <si>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</si>
  <si>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</si>
  <si>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</si>
  <si>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</si>
  <si>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</si>
  <si>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</si>
  <si>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</si>
  <si>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</si>
  <si>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</si>
  <si>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</si>
  <si>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</si>
  <si>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</si>
  <si>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</si>
  <si>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</si>
  <si>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</si>
  <si>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</si>
  <si>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</si>
  <si>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</si>
  <si>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</si>
  <si>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</si>
  <si>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</si>
  <si>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</si>
  <si>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</si>
  <si>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</si>
  <si>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</si>
  <si>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</si>
  <si>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</si>
  <si>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</si>
  <si>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</si>
  <si>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</si>
  <si>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</si>
  <si>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</si>
  <si>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</si>
  <si>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</si>
  <si>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</si>
  <si>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</si>
  <si>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</si>
  <si>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</si>
  <si>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</si>
  <si>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</si>
  <si>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</si>
  <si>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</si>
  <si>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</si>
  <si>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</si>
  <si>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</si>
  <si>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</si>
  <si>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</si>
  <si>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</si>
  <si>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</si>
  <si>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</si>
  <si>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</si>
  <si>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</si>
  <si>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</si>
  <si>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</si>
  <si>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</si>
  <si>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</si>
  <si>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</si>
  <si>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</si>
  <si>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</si>
  <si>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</si>
  <si>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</si>
  <si>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</si>
  <si>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</si>
  <si>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</si>
  <si>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</si>
  <si>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</si>
  <si>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</si>
  <si>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</si>
  <si>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</si>
  <si>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</si>
  <si>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</si>
  <si>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</si>
  <si>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</si>
  <si>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</si>
  <si>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</si>
  <si>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</si>
  <si>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</si>
  <si>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</si>
  <si>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</si>
  <si>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</si>
  <si>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</si>
  <si>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</si>
  <si>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</si>
  <si>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</si>
  <si>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</si>
  <si>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</si>
  <si>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</si>
  <si>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</si>
  <si>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</si>
  <si>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</si>
  <si>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</si>
  <si>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</si>
  <si>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</si>
  <si>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</si>
  <si>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</si>
  <si>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</si>
  <si>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</si>
  <si>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</si>
  <si>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</si>
  <si>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</si>
  <si>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</si>
  <si>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</si>
  <si>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</si>
  <si>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</si>
  <si>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</si>
  <si>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</si>
  <si>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</si>
  <si>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</si>
  <si>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</si>
  <si>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</si>
  <si>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</si>
  <si>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</si>
  <si>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</si>
  <si>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</si>
  <si>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</si>
  <si>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</si>
  <si>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</si>
  <si>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</si>
  <si>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</si>
  <si>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</si>
  <si>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</si>
  <si>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</si>
  <si>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</si>
  <si>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</si>
  <si>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</si>
  <si>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</si>
  <si>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</si>
  <si>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</si>
  <si>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</si>
  <si>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</si>
  <si>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</si>
  <si>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</si>
  <si>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</si>
  <si>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</si>
  <si>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</si>
  <si>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</si>
  <si>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</si>
  <si>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</si>
  <si>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</si>
  <si>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</si>
  <si>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</si>
  <si>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</si>
  <si>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</si>
  <si>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</si>
  <si>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</si>
  <si>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</si>
  <si>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</si>
  <si>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</si>
  <si>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</si>
  <si>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</si>
  <si>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</si>
  <si>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</si>
  <si>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</si>
  <si>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</si>
  <si>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</si>
  <si>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</si>
  <si>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</si>
  <si>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</si>
  <si>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</si>
  <si>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</si>
  <si>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</si>
  <si>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</si>
  <si>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</si>
  <si>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</si>
  <si>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</si>
  <si>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</si>
  <si>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</si>
  <si>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</si>
  <si>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</si>
  <si>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</si>
  <si>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</si>
  <si>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</si>
  <si>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</si>
  <si>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</si>
  <si>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</si>
  <si>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</si>
  <si>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</si>
  <si>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</si>
  <si>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</si>
  <si>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</si>
  <si>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</si>
  <si>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</si>
  <si>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</si>
  <si>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</si>
  <si>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</si>
  <si>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</si>
  <si>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</si>
  <si>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</si>
  <si>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</si>
  <si>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</si>
  <si>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</si>
  <si>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</si>
  <si>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</si>
  <si>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</si>
  <si>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</si>
  <si>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</si>
  <si>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</si>
  <si>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</si>
  <si>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</si>
  <si>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</si>
  <si>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</si>
  <si>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</si>
  <si>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</si>
  <si>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</si>
  <si>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</si>
  <si>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</si>
  <si>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</si>
  <si>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</si>
  <si>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</si>
  <si>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</si>
  <si>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</si>
  <si>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</si>
  <si>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</si>
  <si>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</si>
  <si>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</si>
  <si>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</si>
  <si>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</si>
  <si>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</si>
  <si>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</si>
  <si>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</si>
  <si>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</si>
  <si>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</si>
  <si>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</si>
  <si>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</si>
  <si>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</si>
  <si>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</si>
  <si>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</si>
  <si>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</si>
  <si>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</si>
  <si>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</si>
  <si>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</si>
  <si>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</si>
  <si>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</si>
  <si>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</si>
  <si>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</si>
  <si>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</si>
  <si>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</si>
  <si>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</si>
  <si>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</si>
  <si>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</si>
  <si>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</si>
  <si>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</si>
  <si>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</si>
  <si>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</si>
  <si>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</si>
  <si>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</si>
  <si>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</si>
  <si>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</si>
  <si>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</si>
  <si>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</si>
  <si>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</si>
  <si>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</si>
  <si>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</si>
  <si>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</si>
  <si>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</si>
  <si>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</si>
  <si>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</si>
  <si>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</si>
  <si>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</si>
  <si>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</si>
  <si>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</si>
  <si>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</si>
  <si>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</si>
  <si>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</si>
  <si>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</si>
  <si>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</si>
  <si>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</si>
  <si>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</si>
  <si>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</si>
  <si>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</si>
  <si>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</si>
  <si>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</si>
  <si>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</si>
  <si>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</si>
  <si>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</si>
  <si>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</si>
  <si>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</si>
  <si>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</si>
  <si>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</si>
  <si>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</si>
  <si>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</si>
  <si>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</si>
  <si>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</si>
  <si>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</si>
  <si>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</si>
  <si>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</si>
  <si>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</si>
  <si>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</si>
  <si>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</si>
  <si>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</si>
  <si>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</si>
  <si>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</si>
  <si>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</si>
  <si>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</si>
  <si>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</si>
  <si>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</si>
  <si>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</si>
  <si>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</si>
  <si>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</si>
  <si>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</si>
  <si>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</si>
  <si>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</si>
  <si>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</si>
  <si>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</si>
  <si>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</si>
  <si>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</si>
  <si>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</si>
  <si>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</si>
  <si>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</si>
  <si>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</si>
  <si>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</si>
  <si>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</si>
  <si>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</si>
  <si>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</si>
  <si>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</si>
  <si>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</si>
  <si>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</si>
  <si>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</si>
  <si>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</si>
  <si>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</si>
  <si>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</si>
  <si>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</si>
  <si>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</si>
  <si>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</si>
  <si>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</si>
  <si>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</si>
  <si>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</si>
  <si>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</si>
  <si>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</si>
  <si>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</si>
  <si>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</si>
  <si>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</si>
  <si>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</si>
  <si>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</si>
  <si>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</si>
  <si>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</si>
  <si>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</si>
  <si>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</si>
  <si>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</si>
  <si>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</si>
  <si>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</si>
  <si>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</si>
  <si>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</si>
  <si>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</si>
  <si>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</si>
  <si>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</si>
  <si>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</si>
  <si>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</si>
  <si>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</si>
  <si>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</si>
  <si>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</si>
  <si>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</si>
  <si>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</si>
  <si>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</si>
  <si>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</si>
  <si>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</si>
  <si>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</si>
  <si>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</si>
  <si>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</si>
  <si>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</si>
  <si>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</si>
  <si>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</si>
  <si>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</si>
  <si>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</si>
  <si>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</si>
  <si>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</si>
  <si>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</si>
  <si>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</si>
  <si>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</si>
  <si>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</si>
  <si>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</si>
  <si>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</si>
  <si>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</si>
  <si>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</si>
  <si>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</si>
  <si>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</si>
  <si>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</si>
  <si>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</si>
  <si>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</si>
  <si>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</si>
  <si>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</si>
  <si>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</si>
  <si>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</si>
  <si>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</si>
  <si>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</si>
  <si>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</si>
  <si>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</si>
  <si>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</si>
  <si>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</si>
  <si>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</si>
  <si>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</si>
  <si>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</si>
  <si>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</si>
  <si>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</si>
  <si>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</si>
  <si>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</si>
  <si>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</si>
  <si>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</si>
  <si>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</si>
  <si>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</si>
  <si>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</si>
  <si>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</si>
  <si>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</si>
  <si>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</si>
  <si>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</si>
  <si>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</si>
  <si>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</si>
  <si>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</si>
  <si>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</si>
  <si>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</si>
  <si>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</si>
  <si>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</si>
  <si>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</si>
  <si>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</si>
  <si>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</si>
  <si>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</si>
  <si>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</si>
  <si>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</si>
  <si>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</si>
  <si>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</si>
  <si>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</si>
  <si>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</si>
  <si>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</si>
  <si>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</si>
  <si>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</si>
  <si>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</si>
  <si>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</si>
  <si>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</si>
  <si>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</si>
  <si>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</si>
  <si>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</si>
  <si>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</si>
  <si>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</si>
  <si>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</si>
  <si>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</si>
  <si>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</si>
  <si>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</si>
  <si>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</si>
  <si>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</si>
  <si>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</si>
  <si>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</si>
  <si>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</si>
  <si>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</si>
  <si>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</si>
  <si>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</si>
  <si>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</si>
  <si>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</si>
  <si>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</si>
  <si>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</si>
  <si>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</si>
  <si>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</si>
  <si>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</si>
  <si>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</si>
  <si>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</si>
  <si>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</si>
  <si>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</si>
  <si>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</si>
  <si>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</si>
  <si>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</si>
  <si>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</si>
  <si>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</si>
  <si>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</si>
  <si>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</si>
  <si>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</si>
  <si>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</si>
  <si>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</si>
  <si>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</si>
  <si>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</si>
  <si>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</si>
  <si>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</si>
  <si>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</si>
  <si>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</si>
  <si>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</si>
  <si>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</si>
  <si>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</si>
  <si>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</si>
  <si>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</si>
  <si>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</si>
  <si>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</si>
  <si>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</si>
  <si>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</si>
  <si>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</si>
  <si>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</si>
  <si>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</si>
  <si>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</si>
  <si>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</si>
  <si>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</si>
  <si>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</si>
  <si>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</si>
  <si>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</si>
  <si>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</si>
  <si>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</si>
  <si>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</si>
  <si>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</si>
  <si>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</si>
  <si>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</si>
  <si>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</si>
  <si>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</si>
  <si>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</si>
  <si>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</si>
  <si>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</si>
  <si>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</si>
  <si>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</si>
  <si>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</si>
  <si>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</si>
  <si>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</si>
  <si>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</si>
  <si>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</si>
  <si>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</si>
  <si>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</si>
  <si>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</si>
  <si>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</si>
  <si>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</si>
  <si>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</si>
  <si>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</si>
  <si>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</si>
  <si>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</si>
  <si>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</si>
  <si>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</si>
  <si>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</si>
  <si>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</si>
  <si>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</si>
  <si>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</si>
  <si>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</si>
  <si>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</si>
  <si>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</si>
  <si>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</si>
  <si>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</si>
  <si>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</si>
  <si>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</si>
  <si>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</si>
  <si>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</si>
  <si>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</si>
  <si>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</si>
  <si>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</si>
  <si>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</si>
  <si>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</si>
  <si>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</si>
  <si>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</si>
  <si>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</si>
  <si>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</si>
  <si>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</si>
  <si>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</si>
  <si>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</si>
  <si>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</si>
  <si>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</si>
  <si>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</si>
  <si>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</si>
  <si>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</si>
  <si>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</si>
  <si>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</si>
  <si>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</si>
  <si>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</si>
  <si>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</si>
  <si>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</si>
  <si>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</si>
  <si>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</si>
  <si>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</si>
  <si>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</si>
  <si>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</si>
  <si>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</si>
  <si>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</si>
  <si>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</si>
  <si>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</si>
  <si>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</si>
  <si>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</si>
  <si>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</si>
  <si>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</si>
  <si>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</si>
  <si>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</si>
  <si>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</si>
  <si>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</si>
  <si>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</si>
  <si>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</si>
  <si>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</si>
  <si>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</si>
  <si>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</si>
  <si>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</si>
  <si>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</si>
  <si>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</si>
  <si>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</si>
  <si>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</si>
  <si>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</si>
  <si>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</si>
  <si>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</si>
  <si>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</si>
  <si>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</si>
  <si>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</si>
  <si>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</si>
  <si>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</si>
  <si>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</si>
  <si>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</si>
  <si>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</si>
  <si>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</si>
  <si>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</si>
  <si>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</si>
  <si>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</si>
  <si>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</si>
  <si>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</si>
  <si>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</si>
  <si>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</si>
  <si>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</si>
  <si>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</si>
  <si>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</si>
  <si>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</si>
  <si>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</si>
  <si>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</si>
  <si>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</si>
  <si>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</si>
  <si>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</si>
  <si>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</si>
  <si>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</si>
  <si>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</si>
  <si>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</si>
  <si>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</si>
  <si>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</si>
  <si>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</si>
  <si>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</si>
  <si>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</si>
  <si>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</si>
  <si>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</si>
  <si>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</si>
  <si>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</si>
  <si>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</si>
  <si>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</si>
  <si>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</si>
  <si>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</si>
  <si>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</si>
  <si>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</si>
  <si>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</si>
  <si>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</si>
  <si>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</si>
  <si>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</si>
  <si>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</si>
  <si>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</si>
  <si>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</si>
  <si>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</si>
  <si>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</si>
  <si>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</si>
  <si>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</si>
  <si>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</si>
  <si>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</si>
  <si>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</si>
  <si>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</si>
  <si>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</si>
  <si>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</si>
  <si>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</si>
  <si>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</si>
  <si>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</si>
  <si>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</si>
  <si>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</si>
  <si>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</si>
  <si>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</si>
  <si>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</si>
  <si>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</si>
  <si>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</si>
  <si>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</si>
  <si>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</si>
  <si>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</si>
  <si>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</si>
  <si>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</si>
  <si>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</si>
  <si>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</si>
  <si>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</si>
  <si>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</si>
  <si>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</si>
  <si>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</si>
  <si>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</si>
  <si>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</si>
  <si>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</si>
  <si>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</si>
  <si>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</si>
  <si>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</si>
  <si>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</si>
  <si>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</si>
  <si>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</si>
  <si>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</si>
  <si>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</si>
  <si>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</si>
  <si>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</si>
  <si>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</si>
  <si>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</si>
  <si>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</si>
  <si>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</si>
  <si>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</si>
  <si>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</si>
  <si>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</si>
  <si>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</si>
  <si>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</si>
  <si>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</si>
  <si>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</si>
  <si>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</si>
  <si>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</si>
  <si>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</si>
  <si>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</si>
  <si>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</si>
  <si>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</si>
  <si>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</si>
  <si>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</si>
  <si>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</si>
  <si>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</si>
  <si>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</si>
  <si>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</si>
  <si>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</si>
  <si>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</si>
  <si>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</si>
  <si>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</si>
  <si>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</si>
  <si>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</si>
  <si>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</si>
  <si>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</si>
  <si>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</si>
  <si>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</si>
  <si>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</si>
  <si>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</si>
  <si>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</si>
  <si>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</si>
  <si>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</si>
  <si>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</si>
  <si>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</si>
  <si>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</si>
  <si>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</si>
  <si>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</si>
  <si>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</si>
  <si>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</si>
  <si>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</si>
  <si>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</si>
  <si>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</si>
  <si>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</si>
  <si>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</si>
  <si>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</si>
  <si>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</si>
  <si>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</si>
  <si>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</si>
  <si>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</si>
  <si>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</si>
  <si>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</si>
  <si>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</si>
  <si>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</si>
  <si>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</si>
  <si>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</si>
  <si>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</si>
  <si>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</si>
  <si>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</si>
  <si>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</si>
  <si>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</si>
  <si>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</si>
  <si>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</si>
  <si>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</si>
  <si>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</si>
  <si>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</si>
  <si>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</si>
  <si>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</si>
  <si>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</si>
  <si>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</si>
  <si>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</si>
  <si>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</si>
  <si>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</si>
  <si>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</si>
  <si>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</si>
  <si>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</si>
  <si>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</si>
  <si>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</si>
  <si>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</si>
  <si>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</si>
  <si>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</si>
  <si>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</si>
  <si>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</si>
  <si>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</si>
  <si>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</si>
  <si>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</si>
  <si>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</si>
  <si>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</si>
  <si>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</si>
  <si>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</si>
  <si>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</si>
  <si>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</si>
  <si>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</si>
  <si>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</si>
  <si>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</si>
  <si>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</si>
  <si>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</si>
  <si>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</si>
  <si>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</si>
  <si>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</si>
  <si>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</si>
  <si>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</si>
  <si>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</si>
  <si>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</si>
  <si>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</si>
  <si>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</si>
  <si>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</si>
  <si>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</si>
  <si>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</si>
  <si>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</si>
  <si>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</si>
  <si>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</si>
  <si>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</si>
  <si>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</si>
  <si>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</si>
  <si>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</si>
  <si>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</si>
  <si>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</si>
  <si>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</si>
  <si>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</si>
  <si>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</si>
  <si>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</si>
  <si>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</si>
  <si>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</si>
  <si>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</si>
  <si>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</si>
  <si>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</si>
  <si>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</si>
  <si>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</si>
  <si>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</si>
  <si>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</si>
  <si>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</si>
  <si>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</si>
  <si>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</si>
  <si>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</si>
  <si>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</si>
  <si>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</si>
  <si>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</si>
  <si>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</si>
  <si>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</si>
  <si>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</si>
  <si>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</si>
  <si>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</si>
  <si>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</si>
  <si>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</si>
  <si>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</si>
  <si>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</si>
  <si>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</si>
  <si>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</si>
  <si>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</si>
  <si>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</si>
  <si>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</si>
  <si>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</si>
  <si>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</si>
  <si>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</si>
  <si>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</si>
  <si>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</si>
  <si>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</si>
  <si>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</si>
  <si>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</si>
  <si>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</si>
  <si>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</si>
  <si>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</si>
  <si>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</si>
  <si>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</si>
  <si>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</si>
  <si>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</si>
  <si>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</si>
  <si>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</si>
  <si>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</si>
  <si>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</si>
  <si>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</si>
  <si>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</si>
  <si>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</si>
  <si>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</si>
  <si>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</si>
  <si>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</si>
  <si>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</si>
  <si>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</si>
  <si>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</si>
  <si>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</si>
  <si>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</si>
  <si>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</si>
  <si>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</si>
  <si>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</si>
  <si>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</si>
  <si>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</si>
  <si>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</si>
  <si>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</si>
  <si>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</si>
  <si>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</si>
  <si>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</si>
  <si>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</si>
  <si>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</si>
  <si>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</si>
  <si>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</si>
  <si>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</si>
  <si>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</si>
  <si>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</si>
  <si>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</si>
  <si>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</si>
  <si>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</si>
  <si>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</si>
  <si>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</si>
  <si>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</si>
  <si>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</si>
  <si>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</si>
  <si>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</si>
  <si>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</si>
  <si>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</si>
  <si>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</si>
  <si>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</si>
  <si>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</si>
  <si>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</si>
  <si>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</si>
  <si>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</si>
  <si>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</si>
  <si>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</si>
  <si>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</si>
  <si>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</si>
  <si>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</si>
  <si>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</si>
  <si>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</si>
  <si>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</si>
  <si>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</si>
  <si>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</si>
  <si>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</si>
  <si>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</si>
  <si>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</si>
  <si>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</si>
  <si>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</si>
  <si>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</si>
  <si>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</si>
  <si>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</si>
  <si>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</si>
  <si>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</si>
  <si>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</si>
  <si>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</si>
  <si>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</si>
  <si>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</si>
  <si>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</si>
  <si>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</si>
  <si>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</si>
  <si>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</si>
  <si>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</si>
  <si>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</si>
  <si>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</si>
  <si>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</si>
  <si>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</si>
  <si>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</si>
  <si>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</si>
  <si>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</si>
  <si>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</si>
  <si>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</si>
  <si>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</si>
  <si>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</si>
  <si>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</si>
  <si>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</si>
  <si>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</si>
  <si>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</si>
  <si>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</si>
  <si>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</si>
  <si>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</si>
  <si>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</si>
  <si>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</si>
  <si>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</si>
  <si>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</si>
  <si>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</si>
  <si>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</si>
  <si>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</si>
  <si>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</si>
  <si>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</si>
  <si>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</si>
  <si>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</si>
  <si>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</si>
  <si>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</si>
  <si>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</si>
  <si>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</si>
  <si>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</si>
  <si>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</si>
  <si>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</si>
  <si>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</si>
  <si>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</si>
  <si>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</si>
  <si>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</si>
  <si>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</si>
  <si>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</si>
  <si>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</si>
  <si>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</si>
  <si>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</si>
  <si>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</si>
  <si>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</si>
  <si>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</si>
  <si>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</si>
  <si>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</si>
  <si>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</si>
  <si>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</si>
  <si>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</si>
  <si>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</si>
  <si>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</si>
  <si>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</si>
  <si>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</si>
  <si>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</si>
  <si>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</si>
  <si>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</si>
  <si>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</si>
  <si>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</si>
  <si>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</si>
  <si>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</si>
  <si>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</si>
  <si>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</si>
  <si>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</si>
  <si>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</si>
  <si>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</si>
  <si>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</si>
  <si>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</si>
  <si>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</si>
  <si>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</si>
  <si>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</si>
  <si>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</si>
  <si>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</si>
  <si>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</si>
  <si>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</si>
  <si>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</si>
  <si>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</si>
  <si>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</si>
  <si>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</si>
  <si>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</si>
  <si>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</si>
  <si>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</si>
  <si>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</si>
  <si>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</si>
  <si>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</si>
  <si>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</si>
  <si>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</si>
  <si>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</si>
  <si>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</si>
  <si>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</si>
  <si>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</si>
  <si>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</si>
  <si>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</si>
  <si>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</si>
  <si>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</si>
  <si>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</si>
  <si>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</si>
  <si>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</si>
  <si>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</si>
  <si>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</si>
  <si>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</si>
  <si>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</si>
  <si>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</si>
  <si>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</si>
  <si>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</si>
  <si>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</si>
  <si>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</si>
  <si>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</si>
  <si>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</si>
  <si>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</si>
  <si>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</si>
  <si>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</si>
  <si>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</si>
  <si>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</si>
  <si>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</si>
  <si>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</si>
  <si>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</si>
  <si>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</si>
  <si>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</si>
  <si>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</si>
  <si>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</si>
  <si>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</si>
  <si>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</si>
  <si>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</si>
  <si>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</si>
  <si>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</si>
  <si>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</si>
  <si>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</si>
  <si>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</si>
  <si>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</si>
  <si>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</si>
  <si>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</si>
  <si>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</si>
  <si>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</si>
  <si>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</si>
  <si>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</si>
  <si>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</si>
  <si>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</si>
  <si>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</si>
  <si>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</si>
  <si>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</si>
  <si>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</si>
  <si>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</si>
  <si>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</si>
  <si>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</si>
  <si>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</si>
  <si>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</si>
  <si>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</si>
  <si>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</si>
  <si>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</si>
  <si>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</si>
  <si>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</si>
  <si>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</si>
  <si>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</si>
  <si>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</si>
  <si>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</si>
  <si>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</si>
  <si>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</si>
  <si>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</si>
  <si>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</si>
  <si>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</si>
  <si>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</si>
  <si>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</si>
  <si>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</si>
  <si>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</si>
  <si>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</si>
  <si>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</si>
  <si>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</si>
  <si>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</si>
  <si>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</si>
  <si>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</si>
  <si>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</si>
  <si>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</si>
  <si>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</si>
  <si>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</si>
  <si>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</si>
  <si>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</si>
  <si>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</si>
  <si>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</si>
  <si>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</si>
  <si>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</si>
  <si>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</si>
  <si>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</si>
  <si>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</si>
  <si>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</si>
  <si>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</si>
  <si>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</si>
  <si>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</si>
  <si>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</si>
  <si>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</si>
  <si>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</si>
  <si>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</si>
  <si>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</si>
  <si>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</si>
  <si>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</si>
  <si>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</si>
  <si>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</si>
  <si>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</si>
  <si>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</si>
  <si>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</si>
  <si>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</si>
  <si>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</si>
  <si>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</si>
  <si>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</si>
  <si>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</si>
  <si>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</si>
  <si>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</si>
  <si>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</si>
  <si>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</si>
  <si>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</si>
  <si>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</si>
  <si>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</si>
  <si>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</si>
  <si>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</si>
  <si>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</si>
  <si>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</si>
  <si>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</si>
  <si>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</si>
  <si>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</si>
  <si>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</si>
  <si>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</si>
  <si>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</si>
  <si>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</si>
  <si>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</si>
  <si>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</si>
  <si>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</si>
  <si>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</si>
  <si>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</si>
  <si>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</si>
  <si>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</si>
  <si>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</si>
  <si>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</si>
  <si>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</si>
  <si>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</si>
  <si>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</si>
  <si>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</si>
  <si>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</si>
  <si>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</si>
  <si>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</si>
  <si>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</si>
  <si>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</si>
  <si>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</si>
  <si>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</si>
  <si>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</si>
  <si>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</si>
  <si>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</si>
  <si>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</si>
  <si>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</si>
  <si>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</si>
  <si>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</si>
  <si>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</si>
  <si>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</si>
  <si>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</si>
  <si>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</si>
  <si>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</si>
  <si>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</si>
  <si>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</si>
  <si>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</si>
  <si>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</si>
  <si>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</si>
  <si>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</si>
  <si>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</si>
  <si>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</si>
  <si>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</si>
  <si>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</si>
  <si>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</si>
  <si>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</si>
  <si>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</si>
  <si>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</si>
  <si>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</si>
  <si>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</si>
  <si>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</si>
  <si>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</si>
  <si>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</si>
  <si>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</si>
  <si>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</si>
  <si>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</si>
  <si>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</si>
  <si>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</si>
  <si>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</si>
  <si>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</si>
  <si>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</si>
  <si>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</si>
  <si>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</si>
  <si>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</si>
  <si>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</si>
  <si>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</si>
  <si>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</si>
  <si>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</si>
  <si>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</si>
  <si>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</si>
  <si>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</si>
  <si>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</si>
  <si>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</si>
  <si>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</si>
  <si>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</si>
  <si>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</si>
  <si>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</si>
  <si>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</si>
  <si>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</si>
  <si>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</si>
  <si>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</si>
  <si>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</si>
  <si>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</si>
  <si>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</si>
  <si>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</si>
  <si>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</si>
  <si>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</si>
  <si>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</si>
  <si>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</si>
  <si>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</si>
  <si>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</si>
  <si>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</si>
  <si>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</si>
  <si>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</si>
  <si>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</si>
  <si>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</si>
  <si>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</si>
  <si>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</si>
  <si>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</si>
  <si>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</si>
  <si>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</si>
  <si>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</si>
  <si>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</si>
  <si>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</si>
  <si>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</si>
  <si>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</si>
  <si>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</si>
  <si>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</si>
  <si>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</si>
  <si>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</si>
  <si>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</si>
  <si>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</si>
  <si>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</si>
  <si>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</si>
  <si>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</si>
  <si>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</si>
  <si>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</si>
  <si>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</si>
  <si>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</si>
  <si>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</si>
  <si>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</si>
  <si>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</si>
  <si>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</si>
  <si>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</si>
  <si>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</si>
  <si>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</si>
  <si>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</si>
  <si>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</si>
  <si>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</si>
  <si>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</si>
  <si>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</si>
  <si>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</si>
  <si>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</si>
  <si>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</si>
  <si>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</si>
  <si>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</si>
  <si>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</si>
  <si>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</si>
  <si>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</si>
  <si>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</si>
  <si>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</si>
  <si>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</si>
  <si>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</si>
  <si>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</si>
  <si>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</si>
  <si>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</si>
  <si>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</si>
  <si>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</si>
  <si>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</si>
  <si>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</si>
  <si>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</si>
  <si>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</si>
  <si>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</si>
  <si>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</si>
  <si>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</si>
  <si>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</si>
  <si>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</si>
  <si>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</si>
  <si>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</si>
  <si>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</si>
  <si>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</si>
  <si>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</si>
  <si>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</si>
  <si>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</si>
  <si>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</si>
  <si>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</si>
  <si>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</si>
  <si>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</si>
  <si>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</si>
  <si>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</si>
  <si>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</si>
  <si>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</si>
  <si>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</si>
  <si>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</si>
  <si>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</si>
  <si>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</si>
  <si>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</si>
  <si>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</si>
  <si>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</si>
  <si>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</si>
  <si>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</si>
  <si>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</si>
  <si>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</si>
  <si>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</si>
  <si>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</si>
  <si>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</si>
  <si>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</si>
  <si>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</si>
  <si>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</si>
  <si>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</si>
  <si>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</si>
  <si>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</si>
  <si>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</si>
  <si>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</si>
  <si>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</si>
  <si>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</si>
  <si>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</si>
  <si>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</si>
  <si>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</si>
  <si>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</si>
  <si>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</si>
  <si>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</si>
  <si>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</si>
  <si>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</si>
  <si>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</si>
  <si>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</si>
  <si>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</si>
  <si>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</si>
  <si>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</si>
  <si>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</si>
  <si>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</si>
  <si>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</si>
  <si>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</si>
  <si>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</si>
  <si>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</si>
  <si>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</si>
  <si>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</si>
  <si>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</si>
  <si>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</si>
  <si>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</si>
  <si>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</si>
  <si>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</si>
  <si>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</si>
  <si>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</si>
  <si>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</si>
  <si>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</si>
  <si>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</si>
  <si>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</si>
  <si>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</si>
  <si>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</si>
  <si>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</si>
  <si>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</si>
  <si>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</si>
  <si>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</si>
  <si>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</si>
  <si>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</si>
  <si>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</si>
  <si>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</si>
  <si>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</si>
  <si>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</si>
  <si>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</si>
  <si>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</si>
  <si>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</si>
  <si>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</si>
  <si>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</si>
  <si>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</si>
  <si>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</si>
  <si>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</si>
  <si>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</si>
  <si>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</si>
  <si>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</si>
  <si>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</si>
  <si>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</si>
  <si>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</si>
  <si>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</si>
  <si>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</si>
  <si>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</si>
  <si>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</si>
  <si>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</si>
  <si>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</si>
  <si>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</si>
  <si>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</si>
  <si>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</si>
  <si>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</si>
  <si>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</si>
  <si>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</si>
  <si>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</si>
  <si>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</si>
  <si>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</si>
  <si>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</si>
  <si>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</si>
  <si>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</si>
  <si>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</si>
  <si>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</si>
  <si>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</si>
  <si>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</si>
  <si>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</si>
  <si>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</si>
  <si>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</si>
  <si>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</si>
  <si>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</si>
  <si>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</si>
  <si>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</si>
  <si>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</si>
  <si>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</si>
  <si>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</si>
  <si>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</si>
  <si>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</si>
  <si>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</si>
  <si>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</si>
  <si>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</si>
  <si>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</si>
  <si>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</si>
  <si>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</si>
  <si>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</si>
  <si>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</si>
  <si>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</si>
  <si>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</si>
  <si>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</si>
  <si>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</si>
  <si>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</si>
  <si>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</si>
  <si>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</si>
  <si>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</si>
  <si>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</si>
  <si>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</si>
  <si>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</si>
  <si>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</si>
  <si>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</si>
  <si>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</si>
  <si>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</si>
  <si>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</si>
  <si>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</si>
  <si>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</si>
  <si>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</si>
  <si>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</si>
  <si>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</si>
  <si>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</si>
  <si>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</si>
  <si>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</si>
  <si>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</si>
  <si>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</si>
  <si>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</si>
  <si>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</si>
  <si>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</si>
  <si>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</si>
  <si>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</si>
  <si>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</si>
  <si>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</si>
  <si>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</si>
  <si>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</si>
  <si>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</si>
  <si>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</si>
  <si>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</si>
  <si>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</si>
  <si>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</si>
  <si>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</si>
  <si>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</si>
  <si>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</si>
  <si>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</si>
  <si>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</si>
  <si>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</si>
  <si>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</si>
  <si>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</si>
  <si>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</si>
  <si>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</si>
  <si>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</si>
  <si>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</si>
  <si>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</si>
  <si>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</si>
  <si>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</si>
  <si>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</si>
  <si>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</si>
  <si>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</si>
  <si>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</si>
  <si>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</si>
  <si>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</si>
  <si>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</si>
  <si>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</si>
  <si>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</si>
  <si>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</si>
  <si>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</si>
  <si>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</si>
  <si>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</si>
  <si>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</si>
  <si>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</si>
  <si>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</si>
  <si>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</si>
  <si>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</si>
  <si>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</si>
  <si>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</si>
  <si>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</si>
  <si>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</si>
  <si>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</si>
  <si>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</si>
  <si>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</si>
  <si>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</si>
  <si>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</si>
  <si>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</si>
  <si>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</si>
  <si>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</si>
  <si>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</si>
  <si>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</si>
  <si>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</si>
  <si>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</si>
  <si>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</si>
  <si>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</si>
  <si>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</si>
  <si>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</si>
  <si>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</si>
  <si>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</si>
  <si>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</si>
  <si>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</si>
  <si>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</si>
  <si>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</si>
  <si>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</si>
  <si>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</si>
  <si>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</si>
  <si>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</si>
  <si>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</si>
  <si>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</si>
  <si>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</si>
  <si>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</si>
  <si>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</si>
  <si>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</si>
  <si>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</si>
  <si>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</si>
  <si>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</si>
  <si>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</si>
  <si>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</si>
  <si>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</si>
  <si>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</si>
  <si>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</si>
  <si>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</si>
  <si>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</si>
  <si>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</si>
  <si>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</si>
  <si>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</si>
  <si>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</si>
  <si>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</si>
  <si>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</si>
  <si>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</si>
  <si>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</si>
  <si>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</si>
  <si>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</si>
  <si>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</si>
  <si>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</si>
  <si>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</si>
  <si>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</si>
  <si>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</si>
  <si>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</si>
  <si>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</si>
  <si>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</si>
  <si>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</si>
  <si>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</si>
  <si>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</si>
  <si>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</si>
  <si>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</si>
  <si>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</si>
  <si>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</si>
  <si>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</si>
  <si>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</si>
  <si>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</si>
  <si>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</si>
  <si>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</si>
  <si>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</si>
  <si>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</si>
  <si>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</si>
  <si>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</si>
  <si>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</si>
  <si>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</si>
  <si>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</si>
  <si>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</si>
  <si>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</si>
  <si>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</si>
  <si>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</si>
  <si>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</si>
  <si>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</si>
  <si>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</si>
  <si>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</si>
  <si>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</si>
  <si>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</si>
  <si>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</si>
  <si>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</si>
  <si>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</si>
  <si>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</si>
  <si>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</si>
  <si>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</si>
  <si>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</si>
  <si>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</si>
  <si>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</si>
  <si>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</si>
  <si>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</si>
  <si>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</si>
  <si>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</si>
  <si>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</si>
  <si>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</si>
  <si>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</si>
  <si>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</si>
  <si>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</si>
  <si>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</si>
  <si>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</si>
  <si>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</si>
  <si>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</si>
  <si>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</si>
  <si>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</si>
  <si>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</si>
  <si>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</si>
  <si>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</si>
  <si>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</si>
  <si>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</si>
  <si>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</si>
  <si>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</si>
  <si>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</si>
  <si>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</si>
  <si>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</si>
  <si>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</si>
  <si>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</si>
  <si>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</si>
  <si>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</si>
  <si>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</si>
  <si>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</si>
  <si>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</si>
  <si>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</si>
  <si>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</si>
  <si>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</si>
  <si>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</si>
  <si>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</si>
  <si>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</si>
  <si>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</si>
  <si>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</si>
  <si>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</si>
  <si>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</si>
  <si>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</si>
  <si>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</si>
  <si>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</si>
  <si>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</si>
  <si>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</si>
  <si>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</si>
  <si>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</si>
  <si>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</si>
  <si>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</si>
  <si>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</si>
  <si>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</si>
  <si>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</si>
  <si>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</si>
  <si>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</si>
  <si>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</si>
  <si>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</si>
  <si>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</si>
  <si>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</si>
  <si>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</si>
  <si>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</si>
  <si>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</si>
  <si>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</si>
  <si>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</si>
  <si>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</si>
  <si>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</si>
  <si>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</si>
  <si>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</si>
  <si>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</si>
  <si>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</si>
  <si>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</si>
  <si>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</si>
  <si>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</si>
  <si>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</si>
  <si>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</si>
  <si>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</si>
  <si>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</si>
  <si>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</si>
  <si>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</si>
  <si>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</si>
  <si>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</si>
  <si>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</si>
  <si>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</si>
  <si>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</si>
  <si>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</si>
  <si>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</si>
  <si>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</si>
  <si>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</si>
  <si>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</si>
  <si>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</si>
  <si>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</si>
  <si>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</si>
  <si>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</si>
  <si>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</si>
  <si>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</si>
  <si>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</si>
  <si>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</si>
  <si>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</si>
  <si>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</si>
  <si>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</si>
  <si>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</si>
  <si>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</si>
  <si>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</si>
  <si>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</si>
  <si>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</si>
  <si>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</si>
  <si>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</si>
  <si>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</si>
  <si>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</si>
  <si>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</si>
  <si>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</si>
  <si>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</si>
  <si>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</si>
  <si>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</si>
  <si>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</si>
  <si>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</si>
  <si>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</si>
  <si>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</si>
  <si>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</si>
  <si>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</si>
  <si>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</si>
  <si>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</si>
  <si>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</si>
  <si>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</si>
  <si>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</si>
  <si>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</si>
  <si>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</si>
  <si>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</si>
  <si>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</si>
  <si>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</si>
  <si>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</si>
  <si>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</si>
  <si>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</si>
  <si>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</si>
  <si>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</si>
  <si>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</si>
  <si>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</si>
  <si>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</si>
  <si>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</si>
  <si>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</si>
  <si>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</si>
  <si>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</si>
  <si>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</si>
  <si>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</si>
  <si>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</si>
  <si>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</si>
  <si>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</si>
  <si>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</si>
  <si>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</si>
  <si>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</si>
  <si>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</si>
  <si>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</si>
  <si>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</si>
  <si>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</si>
  <si>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</si>
  <si>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</si>
  <si>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</si>
  <si>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</si>
  <si>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</si>
  <si>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</si>
  <si>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</si>
  <si>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</si>
  <si>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</si>
  <si>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</si>
  <si>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</si>
  <si>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</si>
  <si>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</si>
  <si>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</si>
  <si>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</si>
  <si>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</si>
  <si>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</si>
  <si>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</si>
  <si>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</si>
  <si>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</si>
  <si>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</si>
  <si>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</si>
  <si>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</si>
  <si>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</si>
  <si>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</si>
  <si>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</si>
  <si>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</si>
  <si>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</si>
  <si>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</si>
  <si>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</si>
  <si>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</si>
  <si>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</si>
  <si>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</si>
  <si>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</si>
  <si>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</si>
  <si>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</si>
  <si>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</si>
  <si>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</si>
  <si>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</si>
  <si>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</si>
  <si>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</si>
  <si>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</si>
  <si>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</si>
  <si>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</si>
  <si>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</si>
  <si>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</si>
  <si>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</si>
  <si>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</si>
  <si>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</si>
  <si>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</si>
  <si>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</si>
  <si>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</si>
  <si>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</si>
  <si>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</si>
  <si>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</si>
  <si>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</si>
  <si>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</si>
  <si>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</si>
  <si>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</si>
  <si>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</si>
  <si>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</si>
  <si>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</si>
  <si>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</si>
  <si>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</si>
  <si>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</si>
  <si>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</si>
  <si>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</si>
  <si>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</si>
  <si>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</si>
  <si>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</si>
  <si>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</si>
  <si>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</si>
  <si>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</si>
  <si>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</si>
  <si>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</si>
  <si>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</si>
  <si>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</si>
  <si>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</si>
  <si>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</si>
  <si>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</si>
  <si>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</si>
  <si>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</si>
  <si>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</si>
  <si>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</si>
  <si>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</si>
  <si>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</si>
  <si>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</si>
  <si>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</si>
  <si>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</si>
  <si>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</si>
  <si>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</si>
  <si>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</si>
  <si>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</si>
  <si>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</si>
  <si>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</si>
  <si>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</si>
  <si>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</si>
  <si>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</si>
  <si>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</si>
  <si>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</si>
  <si>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</si>
  <si>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</si>
  <si>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</si>
  <si>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</si>
  <si>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</si>
  <si>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</si>
  <si>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</si>
  <si>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</si>
  <si>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</si>
  <si>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</si>
  <si>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</si>
  <si>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</si>
  <si>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</si>
  <si>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</si>
  <si>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</si>
  <si>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</si>
  <si>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</si>
  <si>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</si>
  <si>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</si>
  <si>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</si>
  <si>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</si>
  <si>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</si>
  <si>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</si>
  <si>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</si>
  <si>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</si>
  <si>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</si>
  <si>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</si>
  <si>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</si>
  <si>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</si>
  <si>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</si>
  <si>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</si>
  <si>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</si>
  <si>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</si>
  <si>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</si>
  <si>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</si>
  <si>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</si>
  <si>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</si>
  <si>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</si>
  <si>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</si>
  <si>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</si>
  <si>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</si>
  <si>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</si>
  <si>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</si>
  <si>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</si>
  <si>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</si>
  <si>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</si>
  <si>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</si>
  <si>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</si>
  <si>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</si>
  <si>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</si>
  <si>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</si>
  <si>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</si>
  <si>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</si>
  <si>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</si>
  <si>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</si>
  <si>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</si>
  <si>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</si>
  <si>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</si>
  <si>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</si>
  <si>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</si>
  <si>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</si>
  <si>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</si>
  <si>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</si>
  <si>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</si>
  <si>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</si>
  <si>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</si>
  <si>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</si>
  <si>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</si>
  <si>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</si>
  <si>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</si>
  <si>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</si>
  <si>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</si>
  <si>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</si>
  <si>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</si>
  <si>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</si>
  <si>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</si>
  <si>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</si>
  <si>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</si>
  <si>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</si>
  <si>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</si>
  <si>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</si>
  <si>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</si>
  <si>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</si>
  <si>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</si>
  <si>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</si>
  <si>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</si>
  <si>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</si>
  <si>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</si>
  <si>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</si>
  <si>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</si>
  <si>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</si>
  <si>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</si>
  <si>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</si>
  <si>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</si>
  <si>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</si>
  <si>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</si>
  <si>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</si>
  <si>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</si>
  <si>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</si>
  <si>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</si>
  <si>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</si>
  <si>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</si>
  <si>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</si>
  <si>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</si>
  <si>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</si>
  <si>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</si>
  <si>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</si>
  <si>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</si>
  <si>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</si>
  <si>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</si>
  <si>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</si>
  <si>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</si>
  <si>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</si>
  <si>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</si>
  <si>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</si>
  <si>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</si>
  <si>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</si>
  <si>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</si>
  <si>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</si>
  <si>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</si>
  <si>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</si>
  <si>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</si>
  <si>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</si>
  <si>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</si>
  <si>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</si>
  <si>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</si>
  <si>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</si>
  <si>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</si>
  <si>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</si>
  <si>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</si>
  <si>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</si>
  <si>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</si>
  <si>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</si>
  <si>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</si>
  <si>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</si>
  <si>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</si>
  <si>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</si>
  <si>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</si>
  <si>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</si>
  <si>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</si>
  <si>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</si>
  <si>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</si>
  <si>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</si>
  <si>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</si>
  <si>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</si>
  <si>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</si>
  <si>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</si>
  <si>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</si>
  <si>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</si>
  <si>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</si>
  <si>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</si>
  <si>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</si>
  <si>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</si>
  <si>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</si>
  <si>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</si>
  <si>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</si>
  <si>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</si>
  <si>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</si>
  <si>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</si>
  <si>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</si>
  <si>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</si>
  <si>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</si>
  <si>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</si>
  <si>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</si>
  <si>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</si>
  <si>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</si>
  <si>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</si>
  <si>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</si>
  <si>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</si>
  <si>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</si>
  <si>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</si>
  <si>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</si>
  <si>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</si>
  <si>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</si>
  <si>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</si>
  <si>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</si>
  <si>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</si>
  <si>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</si>
  <si>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</si>
  <si>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</si>
  <si>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</si>
  <si>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</si>
  <si>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</si>
  <si>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</si>
  <si>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</si>
  <si>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</si>
  <si>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</si>
  <si>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</si>
  <si>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</si>
  <si>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</si>
  <si>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</si>
  <si>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</si>
  <si>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</si>
  <si>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</si>
  <si>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</si>
  <si>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</si>
  <si>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</si>
  <si>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</si>
  <si>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</si>
  <si>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</si>
  <si>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</si>
  <si>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</si>
  <si>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</si>
  <si>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</si>
  <si>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</si>
  <si>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</si>
  <si>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</si>
  <si>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</si>
  <si>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</si>
  <si>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</si>
  <si>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</si>
  <si>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</si>
  <si>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</si>
  <si>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</si>
  <si>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</si>
  <si>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</si>
  <si>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</si>
  <si>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</si>
  <si>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</si>
  <si>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</si>
  <si>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</si>
  <si>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</si>
  <si>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</si>
  <si>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</si>
  <si>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</si>
  <si>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</si>
  <si>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</si>
  <si>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</si>
  <si>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</si>
  <si>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</si>
  <si>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</si>
  <si>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</si>
  <si>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</si>
  <si>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</si>
  <si>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</si>
  <si>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</si>
  <si>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</si>
  <si>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</si>
  <si>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</si>
  <si>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</si>
  <si>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</si>
  <si>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</si>
  <si>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</si>
  <si>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</si>
  <si>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</si>
  <si>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</si>
  <si>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</si>
  <si>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</si>
  <si>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</si>
  <si>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</si>
  <si>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</si>
  <si>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</si>
  <si>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</si>
  <si>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</si>
  <si>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</si>
  <si>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</si>
  <si>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</si>
  <si>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</si>
  <si>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</si>
  <si>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</si>
  <si>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</si>
  <si>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</si>
  <si>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</si>
  <si>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</si>
  <si>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</si>
  <si>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</si>
  <si>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</si>
  <si>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</si>
  <si>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</si>
  <si>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</si>
  <si>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</si>
  <si>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</si>
  <si>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</si>
  <si>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</si>
  <si>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</si>
  <si>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</si>
  <si>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</si>
  <si>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</si>
  <si>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</si>
  <si>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</si>
  <si>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</si>
  <si>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</si>
  <si>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</si>
  <si>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</si>
  <si>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</si>
  <si>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</si>
  <si>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</si>
  <si>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</si>
  <si>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</si>
  <si>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</si>
  <si>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</si>
  <si>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</si>
  <si>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</si>
  <si>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</si>
  <si>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</si>
  <si>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</si>
  <si>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</si>
  <si>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</si>
  <si>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</si>
  <si>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</si>
  <si>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</si>
  <si>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</si>
  <si>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</si>
  <si>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</si>
  <si>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</si>
  <si>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</si>
  <si>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</si>
  <si>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</si>
  <si>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</si>
  <si>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</si>
  <si>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</si>
  <si>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</si>
  <si>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</si>
  <si>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</si>
  <si>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</si>
  <si>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</si>
  <si>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</si>
  <si>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</si>
  <si>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</si>
  <si>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</si>
  <si>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</si>
  <si>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</si>
  <si>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</si>
  <si>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</si>
  <si>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</si>
  <si>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</si>
  <si>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</si>
  <si>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</si>
  <si>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</si>
  <si>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</si>
  <si>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</si>
  <si>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</si>
  <si>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</si>
  <si>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</si>
  <si>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</si>
  <si>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</si>
  <si>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</si>
  <si>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</si>
  <si>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</si>
  <si>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</si>
  <si>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</si>
  <si>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</si>
  <si>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</si>
  <si>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</si>
  <si>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</si>
  <si>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</si>
  <si>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</si>
  <si>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</si>
  <si>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</si>
  <si>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</si>
  <si>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</si>
  <si>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</si>
  <si>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</si>
  <si>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</si>
  <si>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</si>
  <si>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</si>
  <si>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</si>
  <si>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</si>
  <si>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</si>
  <si>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</si>
  <si>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</si>
  <si>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</si>
  <si>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</si>
  <si>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</si>
  <si>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</si>
  <si>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</si>
  <si>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</si>
  <si>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</si>
  <si>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</si>
  <si>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</si>
  <si>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</si>
  <si>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</si>
  <si>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</si>
  <si>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</si>
  <si>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</si>
  <si>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</si>
  <si>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</si>
  <si>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</si>
  <si>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</si>
  <si>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</si>
  <si>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</si>
  <si>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</si>
  <si>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</si>
  <si>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</si>
  <si>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</si>
  <si>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</si>
  <si>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</si>
  <si>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</si>
  <si>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</si>
  <si>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</si>
  <si>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</si>
  <si>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</si>
  <si>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</si>
  <si>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</si>
  <si>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</si>
  <si>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</si>
  <si>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</si>
  <si>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</si>
  <si>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</si>
  <si>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</si>
  <si>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</si>
  <si>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</si>
  <si>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</si>
  <si>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</si>
  <si>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</si>
  <si>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</si>
  <si>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</si>
  <si>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</si>
  <si>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</si>
  <si>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</si>
  <si>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</si>
  <si>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</si>
  <si>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</si>
  <si>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</si>
  <si>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</si>
  <si>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</si>
  <si>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</si>
  <si>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</si>
  <si>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</si>
  <si>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</si>
  <si>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</si>
  <si>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</si>
  <si>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</si>
  <si>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</si>
  <si>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</si>
  <si>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</si>
  <si>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</si>
  <si>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</si>
  <si>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</si>
  <si>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</si>
  <si>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</si>
  <si>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</si>
  <si>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</si>
  <si>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</si>
  <si>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</si>
  <si>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</si>
  <si>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</si>
  <si>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</si>
  <si>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</si>
  <si>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</si>
  <si>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</si>
  <si>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</si>
  <si>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</si>
  <si>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</si>
  <si>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</si>
  <si>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</si>
  <si>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</si>
  <si>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</si>
  <si>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</si>
  <si>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</si>
  <si>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</si>
  <si>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</si>
  <si>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</si>
  <si>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</si>
  <si>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</si>
  <si>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</si>
  <si>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</si>
  <si>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</si>
  <si>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</si>
  <si>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</si>
  <si>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</si>
  <si>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</si>
  <si>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</si>
  <si>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</si>
  <si>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</si>
  <si>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</si>
  <si>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</si>
  <si>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</si>
  <si>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</si>
  <si>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</si>
  <si>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</si>
  <si>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</si>
  <si>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</si>
  <si>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</si>
  <si>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</si>
  <si>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</si>
  <si>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</si>
  <si>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</si>
  <si>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</si>
  <si>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</si>
  <si>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</si>
  <si>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</si>
  <si>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</si>
  <si>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</si>
  <si>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</si>
  <si>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</si>
  <si>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</si>
  <si>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</si>
  <si>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</si>
  <si>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</si>
  <si>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</si>
  <si>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</si>
  <si>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</si>
  <si>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</si>
  <si>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</si>
  <si>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</si>
  <si>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</si>
  <si>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</si>
  <si>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</si>
  <si>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</si>
  <si>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</si>
  <si>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</si>
  <si>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</si>
  <si>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</si>
  <si>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</si>
  <si>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</si>
  <si>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</si>
  <si>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</si>
  <si>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</si>
  <si>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</si>
  <si>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</si>
  <si>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</si>
  <si>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</si>
  <si>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</si>
  <si>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</si>
  <si>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</si>
  <si>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</si>
  <si>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</si>
  <si>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</si>
  <si>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</si>
  <si>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</si>
  <si>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</si>
  <si>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</si>
  <si>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</si>
  <si>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</si>
  <si>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</si>
  <si>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</si>
  <si>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</si>
  <si>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</si>
  <si>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</si>
  <si>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</si>
  <si>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</si>
  <si>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</si>
  <si>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</si>
  <si>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</si>
  <si>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</si>
  <si>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</si>
  <si>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</si>
  <si>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</si>
  <si>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</si>
  <si>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</si>
  <si>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</si>
  <si>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</si>
  <si>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</si>
  <si>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</si>
  <si>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</si>
  <si>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</si>
  <si>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</si>
  <si>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</si>
  <si>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</si>
  <si>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</si>
  <si>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</si>
  <si>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</si>
  <si>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</si>
  <si>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</si>
  <si>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</si>
  <si>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</si>
  <si>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</si>
  <si>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</si>
  <si>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</si>
  <si>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</si>
  <si>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</si>
  <si>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</si>
  <si>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</si>
  <si>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</si>
  <si>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</si>
  <si>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</si>
  <si>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</si>
  <si>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</si>
  <si>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</si>
  <si>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</si>
  <si>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</si>
  <si>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</si>
  <si>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</si>
  <si>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</si>
  <si>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</si>
  <si>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</si>
  <si>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</si>
  <si>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</si>
  <si>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</si>
  <si>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</si>
  <si>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</si>
  <si>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</si>
  <si>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</si>
  <si>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</si>
  <si>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</si>
  <si>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</si>
  <si>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</si>
  <si>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</si>
  <si>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</si>
  <si>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</si>
  <si>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</si>
  <si>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</si>
  <si>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</si>
  <si>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</si>
  <si>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</si>
  <si>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</si>
  <si>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</si>
  <si>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</si>
  <si>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</si>
  <si>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</si>
  <si>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</si>
  <si>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</si>
  <si>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</si>
  <si>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</si>
  <si>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</si>
  <si>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</si>
  <si>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</si>
  <si>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</si>
  <si>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</si>
  <si>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</si>
  <si>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</si>
  <si>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</si>
  <si>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</si>
  <si>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</si>
  <si>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</si>
  <si>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</si>
  <si>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</si>
  <si>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</si>
  <si>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</si>
  <si>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</si>
  <si>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</si>
  <si>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</si>
  <si>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</si>
  <si>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</si>
  <si>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</si>
  <si>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</si>
  <si>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</si>
  <si>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</si>
  <si>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</si>
  <si>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</si>
  <si>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</si>
  <si>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</si>
  <si>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</si>
  <si>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</si>
  <si>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</si>
  <si>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</si>
  <si>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</si>
  <si>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</si>
  <si>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</si>
  <si>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</si>
  <si>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</si>
  <si>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</si>
  <si>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</si>
  <si>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</si>
  <si>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</si>
  <si>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</si>
  <si>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</si>
  <si>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</si>
  <si>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</si>
  <si>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</si>
  <si>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</si>
  <si>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</si>
  <si>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</si>
  <si>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</si>
  <si>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</si>
  <si>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</si>
  <si>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</si>
  <si>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</si>
  <si>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</si>
  <si>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</si>
  <si>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</si>
  <si>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</si>
  <si>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</si>
  <si>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</si>
  <si>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</si>
  <si>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</si>
  <si>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</si>
  <si>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</si>
  <si>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</si>
  <si>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</si>
  <si>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</si>
  <si>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</si>
  <si>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</si>
  <si>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</si>
  <si>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</si>
  <si>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</si>
  <si>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</si>
  <si>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</si>
  <si>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</si>
  <si>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</si>
  <si>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</si>
  <si>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</si>
  <si>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</si>
  <si>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</si>
  <si>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</si>
  <si>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</si>
  <si>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</si>
  <si>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</si>
  <si>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</si>
  <si>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</si>
  <si>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</si>
  <si>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</si>
  <si>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</si>
  <si>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</si>
  <si>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</si>
  <si>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</si>
  <si>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</si>
  <si>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</si>
  <si>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</si>
  <si>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</si>
  <si>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</si>
  <si>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</si>
  <si>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</si>
  <si>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</si>
  <si>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</si>
  <si>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</si>
  <si>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</si>
  <si>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</si>
  <si>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</si>
  <si>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</si>
  <si>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</si>
  <si>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</si>
  <si>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</si>
  <si>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</si>
  <si>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</si>
  <si>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</si>
  <si>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</si>
  <si>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</si>
  <si>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</si>
  <si>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</si>
  <si>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</si>
  <si>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</si>
  <si>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</si>
  <si>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</si>
  <si>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</si>
  <si>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</si>
  <si>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</si>
  <si>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</si>
  <si>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</si>
  <si>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</si>
  <si>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</si>
  <si>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</si>
  <si>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</si>
  <si>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</si>
  <si>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</si>
  <si>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</si>
  <si>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</si>
  <si>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</si>
  <si>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</si>
  <si>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</si>
  <si>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</si>
  <si>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</si>
  <si>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</si>
  <si>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</si>
  <si>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</si>
  <si>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</si>
  <si>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</si>
  <si>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</si>
  <si>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</si>
  <si>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</si>
  <si>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</si>
  <si>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</si>
  <si>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</si>
  <si>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</si>
  <si>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</si>
  <si>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</si>
  <si>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</si>
  <si>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</si>
  <si>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</si>
  <si>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</si>
  <si>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</si>
  <si>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</si>
  <si>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</si>
  <si>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</si>
  <si>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</si>
  <si>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</si>
  <si>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</si>
  <si>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</si>
  <si>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</si>
  <si>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</si>
  <si>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</si>
  <si>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</si>
  <si>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</si>
  <si>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</si>
  <si>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</si>
  <si>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</si>
  <si>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</si>
  <si>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</si>
  <si>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</si>
  <si>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</si>
  <si>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</si>
  <si>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</si>
  <si>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</si>
  <si>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</si>
  <si>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</si>
  <si>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</si>
  <si>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</si>
  <si>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</si>
  <si>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</si>
  <si>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</si>
  <si>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</si>
  <si>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</si>
  <si>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</si>
  <si>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</si>
  <si>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</si>
  <si>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</si>
  <si>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</si>
  <si>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</si>
  <si>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</si>
  <si>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</si>
  <si>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</si>
  <si>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</si>
  <si>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</si>
  <si>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</si>
  <si>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</si>
  <si>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</si>
  <si>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</si>
  <si>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</si>
  <si>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</si>
  <si>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</si>
  <si>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</si>
  <si>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</si>
  <si>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</si>
  <si>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</si>
  <si>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</si>
  <si>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</si>
  <si>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</si>
  <si>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</si>
  <si>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</si>
  <si>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</si>
  <si>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</si>
  <si>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</si>
  <si>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</si>
  <si>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</si>
  <si>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</si>
  <si>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</si>
  <si>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</si>
  <si>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</si>
  <si>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</si>
  <si>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</si>
  <si>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</si>
  <si>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</si>
  <si>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</si>
  <si>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</si>
  <si>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</si>
  <si>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</si>
  <si>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</si>
  <si>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</si>
  <si>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</si>
  <si>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</si>
  <si>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</si>
  <si>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</si>
  <si>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</si>
  <si>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</si>
  <si>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</si>
  <si>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</si>
  <si>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</si>
  <si>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</si>
  <si>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</si>
  <si>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</si>
  <si>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</si>
  <si>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</si>
  <si>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</si>
  <si>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</si>
  <si>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</si>
  <si>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</si>
  <si>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</si>
  <si>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</si>
  <si>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</si>
  <si>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</si>
  <si>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</si>
  <si>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</si>
  <si>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</si>
  <si>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</si>
  <si>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</si>
  <si>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</si>
  <si>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</si>
  <si>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</si>
  <si>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</si>
  <si>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</si>
  <si>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</si>
  <si>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</si>
  <si>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</si>
  <si>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</si>
  <si>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</si>
  <si>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</si>
  <si>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</si>
  <si>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</si>
  <si>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</si>
  <si>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</si>
  <si>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</si>
  <si>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</si>
  <si>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</si>
  <si>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</si>
  <si>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</si>
  <si>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</si>
  <si>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</si>
  <si>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</si>
  <si>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</si>
  <si>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</si>
  <si>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</si>
  <si>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</si>
  <si>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</si>
  <si>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</si>
  <si>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</si>
  <si>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</si>
  <si>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</si>
  <si>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</si>
  <si>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</si>
  <si>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</si>
  <si>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</si>
  <si>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</si>
  <si>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</si>
  <si>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</si>
  <si>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</si>
  <si>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</si>
  <si>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</si>
  <si>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</si>
  <si>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</si>
  <si>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</si>
  <si>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</si>
  <si>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</si>
  <si>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</si>
  <si>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</si>
  <si>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</si>
  <si>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</si>
  <si>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</si>
  <si>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</si>
  <si>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</si>
  <si>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</si>
  <si>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</si>
  <si>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</si>
  <si>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</si>
  <si>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</si>
  <si>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</si>
  <si>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</si>
  <si>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</si>
  <si>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</si>
  <si>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</si>
  <si>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</si>
  <si>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</si>
  <si>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</si>
  <si>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</si>
  <si>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</si>
  <si>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</si>
  <si>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</si>
  <si>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</si>
  <si>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</si>
  <si>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</si>
  <si>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</si>
  <si>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</si>
  <si>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</si>
  <si>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</si>
  <si>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</si>
  <si>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</si>
  <si>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</si>
  <si>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</si>
  <si>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</si>
  <si>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</si>
  <si>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</si>
  <si>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</si>
  <si>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</si>
  <si>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</si>
  <si>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</si>
  <si>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</si>
  <si>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</si>
  <si>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</si>
  <si>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</si>
  <si>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</si>
  <si>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</si>
  <si>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</si>
  <si>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</si>
  <si>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</si>
  <si>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</si>
  <si>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</si>
  <si>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</si>
  <si>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</si>
  <si>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</si>
  <si>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</si>
  <si>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</si>
  <si>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</si>
  <si>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</si>
  <si>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</si>
  <si>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</si>
  <si>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</si>
  <si>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</si>
  <si>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</si>
  <si>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</si>
  <si>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</si>
  <si>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</si>
  <si>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</si>
  <si>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</si>
  <si>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</si>
  <si>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</si>
  <si>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</si>
  <si>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</si>
  <si>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</si>
  <si>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</si>
  <si>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</si>
  <si>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</si>
  <si>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</si>
  <si>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</si>
  <si>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</si>
  <si>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</si>
  <si>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</si>
  <si>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</si>
  <si>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</si>
  <si>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</si>
  <si>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</si>
  <si>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</si>
  <si>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</si>
  <si>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</si>
  <si>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</si>
  <si>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</si>
  <si>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</si>
  <si>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</si>
  <si>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</si>
  <si>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</si>
  <si>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</si>
  <si>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</si>
  <si>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</si>
  <si>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</si>
  <si>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</si>
  <si>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</si>
  <si>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</si>
  <si>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</si>
  <si>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</si>
  <si>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</si>
  <si>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</si>
  <si>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</si>
  <si>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</si>
  <si>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</si>
  <si>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</si>
  <si>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</si>
  <si>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</si>
  <si>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</si>
  <si>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</si>
  <si>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</si>
  <si>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</si>
  <si>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</si>
  <si>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</si>
  <si>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</si>
  <si>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</si>
  <si>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</si>
  <si>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</si>
  <si>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</si>
  <si>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</si>
  <si>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</si>
  <si>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</si>
  <si>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</si>
  <si>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</si>
  <si>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</si>
  <si>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</si>
  <si>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</si>
  <si>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</si>
  <si>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</si>
  <si>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</si>
  <si>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</si>
  <si>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</si>
  <si>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</si>
  <si>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</si>
  <si>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</si>
  <si>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</si>
  <si>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</si>
  <si>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</si>
  <si>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</si>
  <si>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</si>
  <si>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</si>
  <si>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</si>
  <si>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</si>
  <si>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</si>
  <si>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</si>
  <si>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</si>
  <si>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</si>
  <si>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</si>
  <si>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</si>
  <si>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</si>
  <si>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</si>
  <si>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</si>
  <si>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</si>
  <si>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</si>
  <si>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</si>
  <si>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</si>
  <si>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</si>
  <si>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</si>
  <si>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</si>
  <si>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</si>
  <si>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</si>
  <si>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</si>
  <si>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</si>
  <si>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</si>
  <si>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</si>
  <si>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</si>
  <si>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</si>
  <si>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</si>
  <si>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</si>
  <si>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</si>
  <si>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</si>
  <si>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</si>
  <si>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</si>
  <si>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</si>
  <si>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</si>
  <si>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</si>
  <si>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</si>
  <si>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</si>
  <si>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</si>
  <si>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</si>
  <si>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</si>
  <si>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</si>
  <si>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</si>
  <si>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</si>
  <si>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</si>
  <si>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</si>
  <si>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</si>
  <si>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</si>
  <si>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</si>
  <si>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</si>
  <si>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</si>
  <si>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</si>
  <si>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</si>
  <si>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</si>
  <si>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</si>
  <si>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</si>
  <si>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</si>
  <si>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</si>
  <si>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</si>
  <si>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</si>
  <si>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</si>
  <si>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</si>
  <si>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</si>
  <si>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</si>
  <si>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</si>
  <si>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</si>
  <si>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</si>
  <si>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</si>
  <si>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</si>
  <si>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</si>
  <si>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</si>
  <si>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</si>
  <si>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</si>
  <si>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</si>
  <si>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</si>
  <si>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</si>
  <si>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</si>
  <si>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</si>
  <si>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</si>
  <si>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</si>
  <si>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</si>
  <si>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</si>
  <si>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</si>
  <si>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</si>
  <si>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</si>
  <si>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</si>
  <si>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</si>
  <si>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</si>
  <si>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</si>
  <si>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</si>
  <si>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</si>
  <si>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</si>
  <si>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</si>
  <si>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</si>
  <si>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</si>
  <si>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</si>
  <si>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</si>
  <si>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</si>
  <si>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</si>
  <si>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</si>
  <si>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</si>
  <si>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</si>
  <si>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</si>
  <si>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</si>
  <si>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</si>
  <si>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</si>
  <si>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</si>
  <si>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</si>
  <si>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</si>
  <si>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</si>
  <si>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</si>
  <si>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</si>
  <si>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</si>
  <si>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</si>
  <si>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</si>
  <si>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</si>
  <si>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</si>
  <si>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</si>
  <si>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</si>
  <si>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</si>
  <si>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</si>
  <si>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</si>
  <si>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</si>
  <si>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</si>
  <si>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</si>
  <si>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</si>
  <si>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</si>
  <si>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</si>
  <si>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</si>
  <si>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</si>
  <si>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</si>
  <si>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</si>
  <si>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</si>
  <si>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</si>
  <si>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</si>
  <si>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</si>
  <si>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</si>
  <si>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</si>
  <si>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</si>
  <si>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</si>
  <si>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</si>
  <si>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</si>
  <si>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</si>
  <si>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</si>
  <si>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</si>
  <si>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</si>
  <si>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</si>
  <si>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</si>
  <si>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</si>
  <si>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</si>
  <si>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</si>
  <si>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</si>
  <si>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</si>
  <si>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</si>
  <si>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</si>
  <si>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</si>
  <si>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</si>
  <si>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</si>
  <si>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</si>
  <si>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</si>
  <si>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</si>
  <si>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</si>
  <si>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</si>
  <si>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</si>
  <si>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</si>
  <si>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</si>
  <si>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</si>
  <si>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</si>
  <si>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</si>
  <si>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</si>
  <si>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</si>
  <si>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</si>
  <si>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</si>
  <si>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</si>
  <si>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</si>
  <si>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</si>
  <si>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</si>
  <si>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</si>
  <si>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</si>
  <si>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</si>
  <si>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</si>
  <si>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</si>
  <si>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</si>
  <si>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</si>
  <si>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</si>
  <si>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</si>
  <si>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</si>
  <si>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</si>
  <si>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</si>
  <si>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</si>
  <si>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</si>
  <si>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</si>
  <si>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</si>
  <si>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</si>
  <si>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</si>
  <si>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</si>
  <si>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</si>
  <si>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</si>
  <si>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</si>
  <si>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</si>
  <si>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</si>
  <si>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</si>
  <si>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</si>
  <si>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</si>
  <si>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</si>
  <si>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</si>
  <si>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</si>
  <si>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</si>
  <si>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</si>
  <si>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</si>
  <si>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</si>
  <si>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</si>
  <si>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</si>
  <si>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</si>
  <si>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</si>
  <si>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</si>
  <si>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</si>
  <si>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</si>
  <si>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</si>
  <si>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</si>
  <si>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</si>
  <si>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</si>
  <si>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</si>
  <si>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</si>
  <si>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</si>
  <si>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</si>
  <si>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</si>
  <si>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</si>
  <si>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</si>
  <si>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</si>
  <si>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</si>
  <si>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</si>
  <si>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</si>
  <si>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</si>
  <si>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</si>
  <si>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</si>
  <si>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</si>
  <si>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</si>
  <si>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</si>
  <si>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</si>
  <si>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</si>
  <si>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</si>
  <si>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</si>
  <si>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</si>
  <si>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</si>
  <si>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</si>
  <si>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</si>
  <si>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</si>
  <si>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</si>
  <si>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</si>
  <si>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</si>
  <si>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</si>
  <si>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</si>
  <si>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</si>
  <si>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</si>
  <si>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</si>
  <si>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</si>
  <si>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</si>
  <si>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</si>
  <si>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</si>
  <si>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</si>
  <si>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</si>
  <si>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</si>
  <si>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</si>
  <si>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</si>
  <si>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</si>
  <si>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</si>
  <si>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</si>
  <si>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</si>
  <si>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</si>
  <si>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</si>
  <si>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</si>
  <si>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</si>
  <si>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</si>
  <si>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</si>
  <si>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</si>
  <si>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</si>
  <si>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</si>
  <si>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</si>
  <si>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</si>
  <si>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</si>
  <si>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</si>
  <si>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</si>
  <si>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</si>
  <si>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</si>
  <si>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</si>
  <si>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</si>
  <si>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</si>
  <si>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</si>
  <si>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</si>
  <si>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</si>
  <si>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</si>
  <si>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</si>
  <si>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</si>
  <si>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</si>
  <si>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</si>
  <si>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</si>
  <si>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</si>
  <si>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</si>
  <si>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</si>
  <si>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</si>
  <si>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</si>
  <si>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</si>
  <si>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</si>
  <si>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</si>
  <si>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</si>
  <si>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</si>
  <si>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</si>
  <si>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</si>
  <si>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</si>
  <si>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</si>
  <si>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</si>
  <si>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</si>
  <si>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</si>
  <si>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</si>
  <si>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</si>
  <si>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</si>
  <si>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</si>
  <si>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</si>
  <si>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</si>
  <si>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</si>
  <si>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</si>
  <si>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</si>
  <si>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</si>
  <si>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</si>
  <si>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</si>
  <si>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</si>
  <si>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</si>
  <si>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</si>
  <si>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</si>
  <si>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</si>
  <si>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</si>
  <si>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</si>
  <si>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</si>
  <si>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</si>
  <si>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</si>
  <si>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</si>
  <si>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</si>
  <si>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</si>
  <si>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</si>
  <si>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</si>
  <si>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</si>
  <si>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</si>
  <si>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</si>
  <si>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</si>
  <si>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</si>
  <si>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</si>
  <si>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</si>
  <si>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</si>
  <si>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</si>
  <si>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</si>
  <si>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</si>
  <si>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</si>
  <si>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</si>
  <si>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</si>
  <si>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</si>
  <si>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</si>
  <si>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</si>
  <si>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</si>
  <si>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</si>
  <si>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</si>
  <si>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</si>
  <si>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</si>
  <si>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</si>
  <si>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</si>
  <si>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</si>
  <si>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</si>
  <si>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</si>
  <si>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</si>
  <si>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</si>
  <si>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</si>
  <si>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</si>
  <si>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</si>
  <si>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</si>
  <si>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</si>
  <si>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</si>
  <si>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</si>
  <si>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</si>
  <si>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</si>
  <si>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</si>
  <si>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</si>
  <si>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</si>
  <si>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</si>
  <si>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</si>
  <si>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</si>
  <si>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</si>
  <si>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</si>
  <si>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</si>
  <si>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</si>
  <si>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</si>
  <si>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</si>
  <si>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</si>
  <si>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</si>
  <si>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</si>
  <si>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</si>
  <si>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</si>
  <si>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</si>
  <si>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</si>
  <si>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</si>
  <si>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</si>
  <si>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</si>
  <si>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</si>
  <si>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</si>
  <si>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</si>
  <si>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</si>
  <si>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</si>
  <si>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</si>
  <si>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</si>
  <si>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</si>
  <si>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</si>
  <si>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</si>
  <si>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</si>
  <si>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</si>
  <si>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</si>
  <si>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</si>
  <si>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</si>
  <si>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</si>
  <si>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</si>
  <si>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</si>
  <si>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</si>
  <si>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</si>
  <si>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</si>
  <si>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</si>
  <si>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</si>
  <si>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</si>
  <si>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</si>
  <si>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</si>
  <si>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</si>
  <si>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</si>
  <si>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</si>
  <si>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</si>
  <si>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</si>
  <si>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</si>
  <si>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</si>
  <si>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</si>
  <si>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</si>
  <si>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</si>
  <si>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</si>
  <si>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</si>
  <si>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</si>
  <si>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</si>
  <si>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</si>
  <si>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</si>
  <si>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</si>
  <si>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</si>
  <si>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</si>
  <si>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</si>
  <si>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</si>
  <si>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</si>
  <si>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</si>
  <si>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</si>
  <si>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</si>
  <si>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</si>
  <si>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</si>
  <si>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</si>
  <si>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</si>
  <si>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</si>
  <si>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</si>
  <si>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</si>
  <si>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</si>
  <si>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</si>
  <si>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</si>
  <si>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</si>
  <si>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</si>
  <si>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</si>
  <si>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</si>
  <si>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</si>
  <si>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</si>
  <si>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</si>
  <si>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</si>
  <si>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</si>
  <si>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</si>
  <si>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</si>
  <si>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</si>
  <si>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</si>
  <si>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</si>
  <si>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</si>
  <si>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</si>
  <si>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</si>
  <si>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</si>
  <si>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</si>
  <si>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</si>
  <si>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</si>
  <si>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</si>
  <si>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</si>
  <si>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</si>
  <si>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</si>
  <si>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</si>
  <si>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</si>
  <si>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</si>
  <si>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</si>
  <si>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</si>
  <si>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</si>
  <si>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</si>
  <si>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</si>
  <si>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</si>
  <si>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</si>
  <si>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</si>
  <si>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</si>
  <si>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</si>
  <si>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</si>
  <si>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</si>
  <si>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</si>
  <si>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</si>
  <si>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</si>
  <si>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</si>
  <si>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</si>
  <si>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</si>
  <si>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</si>
  <si>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</si>
  <si>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</si>
  <si>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</si>
  <si>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</si>
  <si>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</si>
  <si>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</si>
  <si>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</si>
  <si>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</si>
  <si>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</si>
  <si>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</si>
  <si>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</si>
  <si>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</si>
  <si>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</si>
  <si>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</si>
  <si>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</si>
  <si>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</si>
  <si>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</si>
  <si>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</si>
  <si>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</si>
  <si>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</si>
  <si>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</si>
  <si>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</si>
  <si>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</si>
  <si>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</si>
  <si>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</si>
  <si>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</si>
  <si>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</si>
  <si>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</si>
  <si>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</si>
  <si>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</si>
  <si>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</si>
  <si>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</si>
  <si>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</si>
  <si>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</si>
  <si>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</si>
  <si>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</si>
  <si>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</si>
  <si>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</si>
  <si>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</si>
  <si>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</si>
  <si>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</si>
  <si>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</si>
  <si>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</si>
  <si>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</si>
  <si>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</si>
  <si>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</si>
  <si>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</si>
  <si>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</si>
  <si>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</si>
  <si>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</si>
  <si>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</si>
  <si>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</si>
  <si>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</si>
  <si>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</si>
  <si>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</si>
  <si>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</si>
  <si>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</si>
  <si>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</si>
  <si>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</si>
  <si>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</si>
  <si>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</si>
  <si>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</si>
  <si>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</si>
  <si>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</si>
  <si>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</si>
  <si>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</si>
  <si>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</si>
  <si>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</si>
  <si>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</si>
  <si>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</si>
  <si>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</si>
  <si>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</si>
  <si>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</si>
  <si>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</si>
  <si>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</si>
  <si>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</si>
  <si>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</si>
  <si>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</si>
  <si>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</si>
  <si>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</si>
  <si>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</si>
  <si>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</si>
  <si>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</si>
  <si>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</si>
  <si>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</si>
  <si>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</si>
  <si>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</si>
  <si>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</si>
  <si>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</si>
  <si>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</si>
  <si>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</si>
  <si>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</si>
  <si>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</si>
  <si>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</si>
  <si>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</si>
  <si>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</si>
  <si>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</si>
  <si>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</si>
  <si>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</si>
  <si>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</si>
  <si>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</si>
  <si>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</si>
  <si>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</si>
  <si>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</si>
  <si>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</si>
  <si>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</si>
  <si>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</si>
  <si>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</si>
  <si>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</si>
  <si>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</si>
  <si>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</si>
  <si>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</si>
  <si>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</si>
  <si>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</si>
  <si>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</si>
  <si>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</si>
  <si>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</si>
  <si>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</si>
  <si>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</si>
  <si>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</si>
  <si>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</si>
  <si>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</si>
  <si>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</si>
  <si>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</si>
  <si>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</si>
  <si>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</si>
  <si>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</si>
  <si>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</si>
  <si>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</si>
  <si>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</si>
  <si>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</si>
  <si>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</si>
  <si>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</si>
  <si>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</si>
  <si>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</si>
  <si>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</si>
  <si>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</si>
  <si>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</si>
  <si>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</si>
  <si>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</si>
  <si>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</si>
  <si>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</si>
  <si>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</si>
  <si>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</si>
  <si>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</si>
  <si>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</si>
  <si>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</si>
  <si>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</si>
  <si>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</si>
  <si>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</si>
  <si>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</si>
  <si>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</si>
  <si>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</si>
  <si>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</si>
  <si>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</si>
  <si>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</si>
  <si>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</si>
  <si>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</si>
  <si>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</si>
  <si>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</si>
  <si>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</si>
  <si>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</si>
  <si>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</si>
  <si>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</si>
  <si>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</si>
  <si>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</si>
  <si>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</si>
  <si>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</si>
  <si>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</si>
  <si>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</si>
  <si>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</si>
  <si>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</si>
  <si>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</si>
  <si>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</si>
  <si>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</si>
  <si>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</si>
  <si>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</si>
  <si>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</si>
  <si>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</si>
  <si>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</si>
  <si>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</si>
  <si>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</si>
  <si>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</si>
  <si>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</si>
  <si>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</si>
  <si>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</si>
  <si>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</si>
  <si>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</si>
  <si>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</si>
  <si>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</si>
  <si>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</si>
  <si>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</si>
  <si>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</si>
  <si>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</si>
  <si>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</si>
  <si>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</si>
  <si>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</si>
  <si>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</si>
  <si>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</si>
  <si>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</si>
  <si>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</si>
  <si>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</si>
  <si>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</si>
  <si>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</si>
  <si>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</si>
  <si>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</si>
  <si>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</si>
  <si>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</si>
  <si>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</si>
  <si>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</si>
  <si>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</si>
  <si>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</si>
  <si>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</si>
  <si>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</si>
  <si>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</si>
  <si>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</si>
  <si>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</si>
  <si>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</si>
  <si>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</si>
  <si>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</si>
  <si>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</si>
  <si>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</si>
  <si>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</si>
  <si>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</si>
  <si>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</si>
  <si>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</si>
  <si>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</si>
  <si>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</si>
  <si>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</si>
  <si>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</si>
  <si>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</si>
  <si>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</si>
  <si>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</si>
  <si>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</si>
  <si>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</si>
  <si>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</si>
  <si>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</si>
  <si>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</si>
  <si>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</si>
  <si>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</si>
  <si>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</si>
  <si>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</si>
  <si>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</si>
  <si>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</si>
  <si>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</si>
  <si>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</si>
  <si>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</si>
  <si>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</si>
  <si>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</si>
  <si>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</si>
  <si>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</si>
  <si>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</si>
  <si>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</si>
  <si>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</si>
  <si>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</si>
  <si>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</si>
  <si>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</si>
  <si>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</si>
  <si>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</si>
  <si>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</si>
  <si>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</si>
  <si>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</si>
  <si>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</si>
  <si>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</si>
  <si>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</si>
  <si>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</si>
  <si>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</si>
  <si>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</si>
  <si>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</si>
  <si>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</si>
  <si>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</si>
  <si>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</si>
  <si>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</si>
  <si>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</si>
  <si>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</si>
  <si>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</si>
  <si>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</si>
  <si>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</si>
  <si>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</si>
  <si>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</si>
  <si>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</si>
  <si>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</si>
  <si>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</si>
  <si>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</si>
  <si>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</si>
  <si>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</si>
  <si>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</si>
  <si>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</si>
  <si>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</si>
  <si>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</si>
  <si>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</si>
  <si>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</si>
  <si>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</si>
  <si>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</si>
  <si>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</si>
  <si>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</si>
  <si>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</si>
  <si>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</si>
  <si>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</si>
  <si>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</si>
  <si>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</si>
  <si>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</si>
  <si>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</si>
  <si>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</si>
  <si>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</si>
  <si>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</si>
  <si>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</si>
  <si>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</si>
  <si>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</si>
  <si>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</si>
  <si>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</si>
  <si>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</si>
  <si>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</si>
  <si>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</si>
  <si>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</si>
  <si>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</si>
  <si>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</si>
  <si>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</si>
  <si>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</si>
  <si>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</si>
  <si>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</si>
  <si>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</si>
  <si>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</si>
  <si>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</si>
  <si>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</si>
  <si>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</si>
  <si>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</si>
  <si>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</si>
  <si>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</si>
  <si>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</si>
  <si>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</si>
  <si>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</si>
  <si>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</si>
  <si>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</si>
  <si>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</si>
  <si>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</si>
  <si>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</si>
  <si>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</si>
  <si>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</si>
  <si>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</si>
  <si>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</si>
  <si>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</si>
  <si>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</si>
  <si>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</si>
  <si>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</si>
  <si>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</si>
  <si>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</si>
  <si>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</si>
  <si>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</si>
  <si>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</si>
  <si>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</si>
  <si>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</si>
  <si>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</si>
  <si>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</si>
  <si>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</si>
  <si>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</si>
  <si>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</si>
  <si>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</si>
  <si>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</si>
  <si>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</si>
  <si>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</si>
  <si>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</si>
  <si>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</si>
  <si>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</si>
  <si>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</si>
  <si>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</si>
  <si>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</si>
  <si>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</si>
  <si>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</si>
  <si>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</si>
  <si>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</si>
  <si>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</si>
  <si>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</si>
  <si>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</si>
  <si>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</si>
  <si>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</si>
  <si>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</si>
  <si>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</si>
  <si>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</si>
  <si>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</si>
  <si>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</si>
  <si>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</si>
  <si>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</si>
  <si>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</si>
  <si>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</si>
  <si>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</si>
  <si>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</si>
  <si>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</si>
  <si>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</si>
  <si>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</si>
  <si>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</si>
  <si>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</si>
  <si>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</si>
  <si>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</si>
  <si>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</si>
  <si>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</si>
  <si>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</si>
  <si>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</si>
  <si>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</si>
  <si>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</si>
  <si>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</si>
  <si>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</si>
  <si>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</si>
  <si>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</si>
  <si>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</si>
  <si>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</si>
  <si>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</si>
  <si>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</si>
  <si>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</si>
  <si>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</si>
  <si>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</si>
  <si>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</si>
  <si>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</si>
  <si>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</si>
  <si>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</si>
  <si>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</si>
  <si>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</si>
  <si>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</si>
  <si>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</si>
  <si>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</si>
  <si>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</si>
  <si>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</si>
  <si>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</si>
  <si>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</si>
  <si>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</si>
  <si>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</si>
  <si>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</si>
  <si>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</si>
  <si>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</si>
  <si>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</si>
  <si>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</si>
  <si>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</si>
  <si>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</si>
  <si>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</si>
  <si>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</si>
  <si>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</si>
  <si>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</si>
  <si>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</si>
  <si>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</si>
  <si>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</si>
  <si>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</si>
  <si>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</si>
  <si>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</si>
  <si>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</si>
  <si>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</si>
  <si>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</si>
  <si>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</si>
  <si>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</si>
  <si>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</si>
  <si>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</si>
  <si>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</si>
  <si>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</si>
  <si>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</si>
  <si>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</si>
  <si>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</si>
  <si>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</si>
  <si>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</si>
  <si>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</si>
  <si>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</si>
  <si>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</si>
  <si>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</si>
  <si>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</si>
  <si>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</si>
  <si>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</si>
  <si>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</si>
  <si>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</si>
  <si>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</si>
  <si>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</si>
  <si>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</si>
  <si>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</si>
  <si>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</si>
  <si>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</si>
  <si>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</si>
  <si>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</si>
  <si>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</si>
  <si>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</si>
  <si>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</si>
  <si>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</si>
  <si>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</si>
  <si>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</si>
  <si>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</si>
  <si>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</si>
  <si>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</si>
  <si>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</si>
  <si>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</si>
  <si>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</si>
  <si>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</si>
  <si>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</si>
  <si>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</si>
  <si>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</si>
  <si>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</si>
  <si>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</si>
  <si>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</si>
  <si>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</si>
  <si>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</si>
  <si>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</si>
  <si>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</si>
  <si>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</si>
  <si>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</si>
  <si>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</si>
  <si>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</si>
  <si>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</si>
  <si>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</si>
  <si>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</si>
  <si>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</si>
  <si>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</si>
  <si>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</si>
  <si>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</si>
  <si>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</si>
  <si>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</si>
  <si>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</si>
  <si>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</si>
  <si>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</si>
  <si>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</si>
  <si>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</si>
  <si>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</si>
  <si>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</si>
  <si>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</si>
  <si>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</si>
  <si>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</si>
  <si>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</si>
  <si>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</si>
  <si>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</si>
  <si>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</si>
  <si>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</si>
  <si>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</si>
  <si>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</si>
  <si>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</si>
  <si>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</si>
  <si>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</si>
  <si>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</si>
  <si>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</si>
  <si>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</si>
  <si>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</si>
  <si>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</si>
  <si>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</si>
  <si>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</si>
  <si>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</si>
  <si>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</si>
  <si>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</si>
  <si>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</si>
  <si>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</si>
  <si>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</si>
  <si>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</si>
  <si>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</si>
  <si>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</si>
  <si>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</si>
  <si>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</si>
  <si>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</si>
  <si>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</si>
  <si>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</si>
  <si>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</si>
  <si>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</si>
  <si>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</si>
  <si>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</si>
  <si>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</si>
  <si>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</si>
  <si>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</si>
  <si>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</si>
  <si>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</si>
  <si>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</si>
  <si>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</si>
  <si>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</si>
  <si>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</si>
  <si>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</si>
  <si>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</si>
  <si>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</si>
  <si>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</si>
  <si>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</si>
  <si>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</si>
  <si>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</si>
  <si>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</si>
  <si>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</si>
  <si>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</si>
  <si>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</si>
  <si>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</si>
  <si>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</si>
  <si>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</si>
  <si>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</si>
  <si>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</si>
  <si>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</si>
  <si>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</si>
  <si>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</si>
  <si>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</si>
  <si>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</si>
  <si>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</si>
  <si>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</si>
  <si>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</si>
  <si>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</si>
  <si>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</si>
  <si>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</si>
  <si>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</si>
  <si>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</si>
  <si>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</si>
  <si>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</si>
  <si>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</si>
  <si>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</si>
  <si>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</si>
  <si>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</si>
  <si>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</si>
  <si>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</si>
  <si>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</si>
  <si>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</si>
  <si>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</si>
  <si>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</si>
  <si>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</si>
  <si>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</si>
  <si>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</si>
  <si>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</si>
  <si>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</si>
  <si>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</si>
  <si>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</si>
  <si>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</si>
  <si>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</si>
  <si>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</si>
  <si>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</si>
  <si>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</si>
  <si>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</si>
  <si>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</si>
  <si>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</si>
  <si>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</si>
  <si>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</si>
  <si>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</si>
  <si>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</si>
  <si>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</si>
  <si>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</si>
  <si>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</si>
  <si>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</si>
  <si>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</si>
  <si>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</si>
  <si>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</si>
  <si>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</si>
  <si>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</si>
  <si>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</si>
  <si>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</si>
  <si>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</si>
  <si>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</si>
  <si>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</si>
  <si>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</si>
  <si>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</si>
  <si>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</si>
  <si>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</si>
  <si>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</si>
  <si>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</si>
  <si>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</si>
  <si>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</si>
  <si>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</si>
  <si>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</si>
  <si>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</si>
  <si>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</si>
  <si>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</si>
  <si>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</si>
  <si>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</si>
  <si>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</si>
  <si>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</si>
  <si>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</si>
  <si>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</si>
  <si>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</si>
  <si>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</si>
  <si>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</si>
  <si>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</si>
  <si>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</si>
  <si>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</si>
  <si>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</si>
  <si>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</si>
  <si>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</si>
  <si>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</si>
  <si>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</si>
  <si>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</si>
  <si>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</si>
  <si>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</si>
  <si>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</si>
  <si>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</si>
  <si>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</si>
  <si>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</si>
  <si>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</si>
  <si>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</si>
  <si>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</si>
  <si>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</si>
  <si>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</si>
  <si>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</si>
  <si>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</si>
  <si>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</si>
  <si>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</si>
  <si>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</si>
  <si>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</si>
  <si>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</si>
  <si>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</si>
  <si>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</si>
  <si>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</si>
  <si>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</si>
  <si>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</si>
  <si>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</si>
  <si>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</si>
  <si>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</si>
  <si>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</si>
  <si>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</si>
  <si>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</si>
  <si>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</si>
  <si>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</si>
  <si>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</si>
  <si>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</si>
  <si>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</si>
  <si>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</si>
  <si>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</si>
  <si>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</si>
  <si>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</si>
  <si>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</si>
  <si>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</si>
  <si>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</si>
  <si>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</si>
  <si>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</si>
  <si>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</si>
  <si>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</si>
  <si>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</si>
  <si>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</si>
  <si>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</si>
  <si>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</si>
  <si>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</si>
  <si>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</si>
  <si>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</si>
  <si>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</si>
  <si>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</si>
  <si>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</si>
  <si>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</si>
  <si>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</si>
  <si>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</si>
  <si>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</si>
  <si>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</si>
  <si>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</si>
  <si>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</si>
  <si>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</si>
  <si>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</si>
  <si>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</si>
  <si>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</si>
  <si>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</si>
  <si>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</si>
  <si>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</si>
  <si>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</si>
  <si>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</si>
  <si>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</si>
  <si>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</si>
  <si>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</si>
  <si>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</si>
  <si>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</si>
  <si>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</si>
  <si>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</si>
  <si>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</si>
  <si>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</si>
  <si>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</si>
  <si>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</si>
  <si>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</si>
  <si>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</si>
  <si>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</si>
  <si>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</si>
  <si>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</si>
  <si>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</si>
  <si>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</si>
  <si>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</si>
  <si>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</si>
  <si>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</si>
  <si>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</si>
  <si>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</si>
  <si>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</si>
  <si>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</si>
  <si>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</si>
  <si>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</si>
  <si>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</si>
  <si>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</si>
  <si>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</si>
  <si>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</si>
  <si>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</si>
  <si>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</si>
  <si>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</si>
  <si>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</si>
  <si>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</si>
  <si>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</si>
  <si>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</si>
  <si>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</si>
  <si>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</si>
  <si>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</si>
  <si>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</si>
  <si>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</si>
  <si>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</si>
  <si>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</si>
  <si>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</si>
  <si>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</si>
  <si>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</si>
  <si>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</si>
  <si>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</si>
  <si>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</si>
  <si>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</si>
  <si>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</si>
  <si>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</si>
  <si>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</si>
  <si>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</si>
  <si>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</si>
  <si>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</si>
  <si>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</si>
  <si>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</si>
  <si>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</si>
  <si>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</si>
  <si>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</si>
  <si>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</si>
  <si>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</si>
  <si>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</si>
  <si>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</si>
  <si>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</si>
  <si>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</si>
  <si>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</si>
  <si>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</si>
  <si>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</si>
  <si>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</si>
  <si>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</si>
  <si>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</si>
  <si>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</si>
  <si>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</si>
  <si>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</si>
  <si>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</si>
  <si>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</si>
  <si>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</si>
  <si>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</si>
  <si>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</si>
  <si>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</si>
  <si>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</si>
  <si>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</si>
  <si>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</si>
  <si>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</si>
  <si>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</si>
  <si>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</si>
  <si>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</si>
  <si>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</si>
  <si>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</si>
  <si>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</si>
  <si>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</si>
  <si>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</si>
  <si>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</si>
  <si>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</si>
  <si>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</si>
  <si>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</si>
  <si>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</si>
  <si>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</si>
  <si>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</si>
  <si>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</si>
  <si>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</si>
  <si>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</si>
  <si>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</si>
  <si>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</si>
  <si>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</si>
  <si>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</si>
  <si>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</si>
  <si>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</si>
  <si>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</si>
  <si>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</si>
  <si>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</si>
  <si>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</si>
  <si>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</si>
  <si>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</si>
  <si>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</si>
  <si>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</si>
  <si>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</si>
  <si>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</si>
  <si>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</si>
  <si>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</si>
  <si>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</si>
  <si>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</si>
  <si>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</si>
  <si>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</si>
  <si>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</si>
  <si>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</si>
  <si>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</si>
  <si>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</si>
  <si>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</si>
  <si>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</si>
  <si>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</si>
  <si>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</si>
  <si>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</si>
  <si>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</si>
  <si>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</si>
  <si>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</si>
  <si>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</si>
  <si>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</si>
  <si>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</si>
  <si>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</si>
  <si>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</si>
  <si>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</si>
  <si>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</si>
  <si>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</si>
  <si>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</si>
  <si>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</si>
  <si>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</si>
  <si>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</si>
  <si>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</si>
  <si>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</si>
  <si>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</si>
  <si>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</si>
  <si>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</si>
  <si>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</si>
  <si>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</si>
  <si>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</si>
  <si>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</si>
  <si>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</si>
  <si>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</si>
  <si>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</si>
  <si>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</si>
  <si>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</si>
  <si>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</si>
  <si>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</si>
  <si>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</si>
  <si>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</si>
  <si>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</si>
  <si>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</si>
  <si>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</si>
  <si>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</si>
  <si>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</si>
  <si>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</si>
  <si>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</si>
  <si>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</si>
  <si>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</si>
  <si>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</si>
  <si>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</si>
  <si>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</si>
  <si>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</si>
  <si>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</si>
  <si>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</si>
  <si>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</si>
  <si>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</si>
  <si>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</si>
  <si>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</si>
  <si>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</si>
  <si>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</si>
  <si>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</si>
  <si>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</si>
  <si>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</si>
  <si>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</si>
  <si>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</si>
  <si>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</si>
  <si>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</si>
  <si>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</si>
  <si>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</si>
  <si>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</si>
  <si>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</si>
  <si>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</si>
  <si>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</si>
  <si>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</si>
  <si>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</si>
  <si>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</si>
  <si>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</si>
  <si>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</si>
  <si>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</si>
  <si>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</si>
  <si>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</si>
  <si>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</si>
  <si>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</si>
  <si>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</si>
  <si>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</si>
  <si>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</si>
  <si>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</si>
  <si>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</si>
  <si>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</si>
  <si>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</si>
  <si>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</si>
  <si>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</si>
  <si>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</si>
  <si>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</si>
  <si>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</si>
  <si>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</si>
  <si>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</si>
  <si>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</si>
  <si>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</si>
  <si>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</si>
  <si>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</si>
  <si>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</si>
  <si>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</si>
  <si>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</si>
  <si>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</si>
  <si>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</si>
  <si>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</si>
  <si>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</si>
  <si>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</si>
  <si>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</si>
  <si>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</si>
  <si>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</si>
  <si>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</si>
  <si>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</si>
  <si>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</si>
  <si>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</si>
  <si>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</si>
  <si>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</si>
  <si>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</si>
  <si>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</si>
  <si>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</si>
  <si>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</si>
  <si>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</si>
  <si>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</si>
  <si>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</si>
  <si>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</si>
  <si>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</si>
  <si>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</si>
  <si>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</si>
  <si>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</si>
  <si>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</si>
  <si>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</si>
  <si>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</si>
  <si>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</si>
  <si>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</si>
  <si>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</si>
  <si>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</si>
  <si>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</si>
  <si>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</si>
  <si>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</si>
  <si>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</si>
  <si>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</si>
  <si>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</si>
  <si>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</si>
  <si>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</si>
  <si>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</si>
  <si>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</si>
  <si>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</si>
  <si>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</si>
  <si>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</si>
  <si>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</si>
  <si>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</si>
  <si>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</si>
  <si>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</si>
  <si>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</si>
  <si>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</si>
  <si>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</si>
  <si>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</si>
  <si>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</si>
  <si>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</si>
  <si>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</si>
  <si>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</si>
  <si>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</si>
  <si>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</si>
  <si>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</si>
  <si>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</si>
  <si>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</si>
  <si>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</si>
  <si>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</si>
  <si>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</si>
  <si>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</si>
  <si>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</si>
  <si>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</si>
  <si>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</si>
  <si>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</si>
  <si>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</si>
  <si>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</si>
  <si>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</si>
  <si>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</si>
  <si>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</si>
  <si>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</si>
  <si>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</si>
  <si>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</si>
  <si>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</si>
  <si>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</si>
  <si>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</si>
  <si>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</si>
  <si>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</si>
  <si>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</si>
  <si>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</si>
  <si>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</si>
  <si>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</si>
  <si>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</si>
  <si>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</si>
  <si>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</si>
  <si>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</si>
  <si>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</si>
  <si>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</si>
  <si>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</si>
  <si>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</si>
  <si>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</si>
  <si>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</si>
  <si>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</si>
  <si>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</si>
  <si>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</si>
  <si>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</si>
  <si>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</si>
  <si>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</si>
  <si>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</si>
  <si>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</si>
  <si>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</si>
  <si>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</si>
  <si>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</si>
  <si>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</si>
  <si>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</si>
  <si>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</si>
  <si>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</si>
  <si>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</si>
  <si>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</si>
  <si>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</si>
  <si>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</si>
  <si>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</si>
  <si>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</si>
  <si>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</si>
  <si>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</si>
  <si>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</si>
  <si>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</si>
  <si>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</si>
  <si>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</si>
  <si>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</si>
  <si>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</si>
  <si>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</si>
  <si>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</si>
  <si>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</si>
  <si>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</si>
  <si>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</si>
  <si>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</si>
  <si>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</si>
  <si>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</si>
  <si>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</si>
  <si>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</si>
  <si>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</si>
  <si>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</si>
  <si>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</si>
  <si>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</si>
  <si>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</si>
  <si>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</si>
  <si>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</si>
  <si>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</si>
  <si>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</si>
  <si>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</si>
  <si>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</si>
  <si>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</si>
  <si>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</si>
  <si>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</si>
  <si>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</si>
  <si>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</si>
  <si>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</si>
  <si>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</si>
  <si>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</si>
  <si>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</si>
  <si>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</si>
  <si>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</si>
  <si>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</si>
  <si>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</si>
  <si>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</si>
  <si>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</si>
  <si>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</si>
  <si>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</si>
  <si>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</si>
  <si>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</si>
  <si>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</si>
  <si>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</si>
  <si>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</si>
  <si>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</si>
  <si>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</si>
  <si>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</si>
  <si>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</si>
  <si>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</si>
  <si>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</si>
  <si>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</si>
  <si>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</si>
  <si>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</si>
  <si>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</si>
  <si>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</si>
  <si>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</si>
  <si>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</si>
  <si>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</si>
  <si>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</si>
  <si>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</si>
  <si>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</si>
  <si>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</si>
  <si>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</si>
  <si>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</si>
  <si>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</si>
  <si>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</si>
  <si>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</si>
  <si>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</si>
  <si>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</si>
  <si>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</si>
  <si>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</si>
  <si>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</si>
  <si>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</si>
  <si>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</si>
  <si>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</si>
  <si>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</si>
  <si>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</si>
  <si>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</si>
  <si>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</si>
  <si>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</si>
  <si>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</si>
  <si>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</si>
  <si>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</si>
  <si>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</si>
  <si>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</si>
  <si>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</si>
  <si>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</si>
  <si>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</si>
  <si>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</si>
  <si>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</si>
  <si>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</si>
  <si>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</si>
  <si>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</si>
  <si>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</si>
  <si>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</si>
  <si>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</si>
  <si>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</si>
  <si>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</si>
  <si>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</si>
  <si>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</si>
  <si>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</si>
  <si>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</si>
  <si>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</si>
  <si>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</si>
  <si>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</si>
  <si>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</si>
  <si>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</si>
  <si>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</si>
  <si>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</si>
  <si>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</si>
  <si>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</si>
  <si>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</si>
  <si>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</si>
  <si>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</si>
  <si>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</si>
  <si>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</si>
  <si>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</si>
  <si>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</si>
  <si>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</si>
  <si>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</si>
  <si>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</si>
  <si>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</si>
  <si>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</si>
  <si>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</si>
  <si>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</si>
  <si>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</si>
  <si>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</si>
  <si>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</si>
  <si>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</si>
  <si>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</si>
  <si>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</si>
  <si>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</si>
  <si>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</si>
  <si>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</si>
  <si>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</si>
  <si>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</si>
  <si>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</si>
  <si>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</si>
  <si>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</si>
  <si>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</si>
  <si>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</si>
  <si>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</si>
  <si>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</si>
  <si>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</si>
  <si>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</si>
  <si>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</si>
  <si>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</si>
  <si>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</si>
  <si>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</si>
  <si>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</si>
  <si>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</si>
  <si>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</si>
  <si>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</si>
  <si>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</si>
  <si>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</si>
  <si>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</si>
  <si>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</si>
  <si>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</si>
  <si>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</si>
  <si>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</si>
  <si>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</si>
  <si>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</si>
  <si>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</si>
  <si>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</si>
  <si>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</si>
  <si>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</si>
  <si>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</si>
  <si>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</si>
  <si>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</si>
  <si>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</si>
  <si>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</si>
  <si>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</si>
  <si>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</si>
  <si>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</si>
  <si>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</si>
  <si>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</si>
  <si>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</si>
  <si>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</si>
  <si>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</si>
  <si>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</si>
  <si>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</si>
  <si>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</si>
  <si>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</si>
  <si>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</si>
  <si>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</si>
  <si>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</si>
  <si>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</si>
  <si>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</si>
  <si>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</si>
  <si>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</si>
  <si>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</si>
  <si>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</si>
  <si>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</si>
  <si>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</si>
  <si>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</si>
  <si>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</si>
  <si>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</si>
  <si>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</si>
  <si>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</si>
  <si>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</si>
  <si>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</si>
  <si>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</si>
  <si>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</si>
  <si>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</si>
  <si>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</si>
  <si>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</si>
  <si>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</si>
  <si>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</si>
  <si>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</si>
  <si>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</si>
  <si>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</si>
  <si>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</si>
  <si>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</si>
  <si>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</si>
  <si>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</si>
  <si>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</si>
  <si>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</si>
  <si>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</si>
  <si>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</si>
  <si>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</si>
  <si>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</si>
  <si>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</si>
  <si>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</si>
  <si>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</si>
  <si>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</si>
  <si>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</si>
  <si>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</si>
  <si>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</si>
  <si>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</si>
  <si>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</si>
  <si>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</si>
  <si>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</si>
  <si>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</si>
  <si>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</si>
  <si>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</si>
  <si>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</si>
  <si>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</si>
  <si>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</si>
  <si>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</si>
  <si>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</si>
  <si>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</si>
  <si>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</si>
  <si>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</si>
  <si>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</si>
  <si>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</si>
  <si>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</si>
  <si>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</si>
  <si>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</si>
  <si>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</si>
  <si>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</si>
  <si>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</si>
  <si>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</si>
  <si>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</si>
  <si>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</si>
  <si>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</si>
  <si>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</si>
  <si>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</si>
  <si>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</si>
  <si>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</si>
  <si>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</si>
  <si>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</si>
  <si>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</si>
  <si>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</si>
  <si>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</si>
  <si>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</si>
  <si>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</si>
  <si>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</si>
  <si>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</si>
  <si>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</si>
  <si>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</si>
  <si>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</si>
  <si>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</si>
  <si>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</si>
  <si>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</si>
  <si>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</si>
  <si>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</si>
  <si>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</si>
  <si>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</si>
  <si>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</si>
  <si>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</si>
  <si>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</si>
  <si>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</si>
  <si>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</si>
  <si>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</si>
  <si>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</si>
  <si>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</si>
  <si>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</si>
  <si>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</si>
  <si>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</si>
  <si>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</si>
  <si>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</si>
  <si>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</si>
  <si>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</si>
  <si>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</si>
  <si>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</si>
  <si>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</si>
  <si>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</si>
  <si>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</si>
  <si>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</si>
  <si>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</si>
  <si>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</si>
  <si>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</si>
  <si>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</si>
  <si>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</si>
  <si>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</si>
  <si>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</si>
  <si>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</si>
  <si>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</si>
  <si>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</si>
  <si>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</si>
  <si>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</si>
  <si>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</si>
  <si>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</si>
  <si>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</si>
  <si>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</si>
  <si>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</si>
  <si>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</si>
  <si>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</si>
  <si>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</si>
  <si>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</si>
  <si>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</si>
  <si>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</si>
  <si>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</si>
  <si>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</si>
  <si>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</si>
  <si>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</si>
  <si>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</si>
  <si>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</si>
  <si>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</si>
  <si>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</si>
  <si>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</si>
  <si>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</si>
  <si>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</si>
  <si>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</si>
  <si>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</si>
  <si>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</si>
  <si>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</si>
  <si>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</si>
  <si>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</si>
  <si>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</si>
  <si>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</si>
  <si>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</si>
  <si>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</si>
  <si>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</si>
  <si>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</si>
  <si>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</si>
  <si>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</si>
  <si>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</si>
  <si>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</si>
  <si>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</si>
  <si>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</si>
  <si>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</si>
  <si>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</si>
  <si>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</si>
  <si>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</si>
  <si>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</si>
  <si>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</si>
  <si>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</si>
  <si>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</si>
  <si>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</si>
  <si>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</si>
  <si>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</si>
  <si>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</si>
  <si>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</si>
  <si>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</si>
  <si>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</si>
  <si>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</si>
  <si>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</si>
  <si>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</si>
  <si>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</si>
  <si>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</si>
  <si>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</si>
  <si>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</si>
  <si>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</si>
  <si>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</si>
  <si>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</si>
  <si>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</si>
  <si>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</si>
  <si>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</si>
  <si>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</si>
  <si>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</si>
  <si>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</si>
  <si>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</si>
  <si>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</si>
  <si>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</si>
  <si>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</si>
  <si>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</si>
  <si>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</si>
  <si>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</si>
  <si>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</si>
  <si>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</si>
  <si>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</si>
  <si>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</si>
  <si>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</si>
  <si>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</si>
  <si>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</si>
  <si>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</si>
  <si>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</si>
  <si>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</si>
  <si>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</si>
  <si>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</si>
  <si>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</si>
  <si>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</si>
  <si>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</si>
  <si>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</si>
  <si>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</si>
  <si>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</si>
  <si>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</si>
  <si>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</si>
  <si>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</si>
  <si>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</si>
  <si>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</si>
  <si>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</si>
  <si>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</si>
  <si>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</si>
  <si>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</si>
  <si>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</si>
  <si>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</si>
  <si>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</si>
  <si>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</si>
  <si>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</si>
  <si>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</si>
  <si>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</si>
  <si>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</si>
  <si>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</si>
  <si>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</si>
  <si>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</si>
  <si>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</si>
  <si>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</si>
  <si>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</si>
  <si>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</si>
  <si>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</si>
  <si>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</si>
  <si>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</si>
  <si>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</si>
  <si>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</si>
  <si>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</si>
  <si>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</si>
  <si>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</si>
  <si>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</si>
  <si>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</si>
  <si>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</si>
  <si>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</si>
  <si>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</si>
  <si>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</si>
  <si>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</si>
  <si>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</si>
  <si>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</si>
  <si>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</si>
  <si>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</si>
  <si>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</si>
  <si>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</si>
  <si>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</si>
  <si>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</si>
  <si>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</si>
  <si>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</si>
  <si>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</si>
  <si>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</si>
  <si>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</si>
  <si>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</si>
  <si>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</si>
  <si>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</si>
  <si>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</si>
  <si>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</si>
  <si>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</si>
  <si>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</si>
  <si>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</si>
  <si>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</si>
  <si>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</si>
  <si>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</si>
  <si>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</si>
  <si>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</si>
  <si>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</si>
  <si>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</si>
  <si>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</si>
  <si>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</si>
  <si>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</si>
  <si>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</si>
  <si>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</si>
  <si>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</si>
  <si>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</si>
  <si>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</si>
  <si>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</si>
  <si>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</si>
  <si>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</si>
  <si>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</si>
  <si>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</si>
  <si>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</si>
  <si>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</si>
  <si>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</si>
  <si>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</si>
  <si>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</si>
  <si>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</si>
  <si>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</si>
  <si>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</si>
  <si>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</si>
  <si>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</si>
  <si>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</si>
  <si>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</si>
  <si>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</si>
  <si>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</si>
  <si>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</si>
  <si>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</si>
  <si>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</si>
  <si>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</si>
  <si>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</si>
  <si>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</si>
  <si>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</si>
  <si>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</si>
  <si>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</si>
  <si>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</si>
  <si>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</si>
  <si>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</si>
  <si>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</si>
  <si>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</si>
  <si>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</si>
  <si>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</si>
  <si>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</si>
  <si>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</si>
  <si>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</si>
  <si>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</si>
  <si>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</si>
  <si>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</si>
  <si>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</si>
  <si>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</si>
  <si>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</si>
  <si>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</si>
  <si>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</si>
  <si>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</si>
  <si>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</si>
  <si>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</si>
  <si>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</si>
  <si>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</si>
  <si>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</si>
  <si>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</si>
  <si>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</si>
  <si>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</si>
  <si>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</si>
  <si>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</si>
  <si>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</si>
  <si>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</si>
  <si>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</si>
  <si>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</si>
  <si>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</si>
  <si>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</si>
  <si>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</si>
  <si>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</si>
  <si>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</si>
  <si>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</si>
  <si>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</si>
  <si>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</si>
  <si>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</si>
  <si>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</si>
  <si>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</si>
  <si>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</si>
  <si>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</si>
  <si>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</si>
  <si>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</si>
  <si>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</si>
  <si>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</si>
  <si>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</si>
  <si>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</si>
  <si>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</si>
  <si>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</si>
  <si>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</si>
  <si>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</si>
  <si>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</si>
  <si>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</si>
  <si>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</si>
  <si>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</si>
  <si>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</si>
  <si>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</si>
  <si>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</si>
  <si>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</si>
  <si>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</si>
  <si>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</si>
  <si>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</si>
  <si>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</si>
  <si>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</si>
  <si>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</si>
  <si>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</si>
  <si>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</si>
  <si>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</si>
  <si>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</si>
  <si>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</si>
  <si>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</si>
  <si>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</si>
  <si>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</si>
  <si>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</si>
  <si>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</si>
  <si>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</si>
  <si>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</si>
  <si>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</si>
  <si>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</si>
  <si>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</si>
  <si>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</si>
  <si>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</si>
  <si>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</si>
  <si>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</si>
  <si>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</si>
  <si>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</si>
  <si>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</si>
  <si>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</si>
  <si>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</si>
  <si>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</si>
  <si>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</si>
  <si>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</si>
  <si>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</si>
  <si>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</si>
  <si>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</si>
  <si>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</si>
  <si>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</si>
  <si>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</si>
  <si>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</si>
  <si>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</si>
  <si>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</si>
  <si>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</si>
  <si>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</si>
  <si>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</si>
  <si>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</si>
  <si>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</si>
  <si>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</si>
  <si>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</si>
  <si>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</si>
  <si>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</si>
  <si>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</si>
  <si>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</si>
  <si>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</si>
  <si>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</si>
  <si>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</si>
  <si>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</si>
  <si>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</si>
  <si>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</si>
  <si>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</si>
  <si>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</si>
  <si>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</si>
  <si>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</si>
  <si>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</si>
  <si>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</si>
  <si>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</si>
  <si>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</si>
  <si>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</si>
  <si>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</si>
  <si>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</si>
  <si>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</si>
  <si>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</si>
  <si>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</si>
  <si>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</si>
  <si>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</si>
  <si>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</si>
  <si>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</si>
  <si>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</si>
  <si>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</si>
  <si>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</si>
  <si>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</si>
  <si>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</si>
  <si>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</si>
  <si>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</si>
  <si>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</si>
  <si>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</si>
  <si>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</si>
  <si>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</si>
  <si>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</si>
  <si>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</si>
  <si>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</si>
  <si>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</si>
  <si>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</si>
  <si>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</si>
  <si>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</si>
  <si>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</si>
  <si>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</si>
  <si>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</si>
  <si>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</si>
  <si>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</si>
  <si>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</si>
  <si>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</si>
  <si>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</si>
  <si>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</si>
  <si>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</si>
  <si>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</si>
  <si>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</si>
  <si>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</si>
  <si>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</si>
  <si>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</si>
  <si>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</si>
  <si>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</si>
  <si>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</si>
  <si>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</si>
  <si>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</si>
  <si>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</si>
  <si>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</si>
  <si>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</si>
  <si>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</si>
  <si>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</si>
  <si>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</si>
  <si>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</si>
  <si>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</si>
  <si>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</si>
  <si>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</si>
  <si>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</si>
  <si>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</si>
  <si>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</si>
  <si>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</si>
  <si>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</si>
  <si>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</si>
  <si>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</si>
  <si>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</si>
  <si>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</si>
  <si>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</si>
  <si>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</si>
  <si>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</si>
  <si>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</si>
  <si>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</si>
  <si>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</si>
  <si>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</si>
  <si>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</si>
  <si>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</si>
  <si>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</si>
  <si>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</si>
  <si>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</si>
  <si>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</si>
  <si>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</si>
  <si>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</si>
  <si>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</si>
  <si>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</si>
  <si>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</si>
  <si>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</si>
  <si>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</si>
  <si>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</si>
  <si>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</si>
  <si>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</si>
  <si>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</si>
  <si>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</si>
  <si>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</si>
  <si>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</si>
  <si>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</si>
  <si>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</si>
  <si>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</si>
  <si>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</si>
  <si>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</si>
  <si>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</si>
  <si>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</si>
  <si>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</si>
  <si>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</si>
  <si>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</si>
  <si>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</si>
  <si>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</si>
  <si>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</si>
  <si>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</si>
  <si>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</si>
  <si>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</si>
  <si>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</si>
  <si>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</si>
  <si>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</si>
  <si>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</si>
  <si>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</si>
  <si>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</si>
  <si>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</si>
  <si>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</si>
  <si>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</si>
  <si>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</si>
  <si>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</si>
  <si>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</si>
  <si>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</si>
  <si>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</si>
  <si>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</si>
  <si>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</si>
  <si>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</si>
  <si>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</si>
  <si>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</si>
  <si>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</si>
  <si>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</si>
  <si>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</si>
  <si>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</si>
  <si>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</si>
  <si>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</si>
  <si>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</si>
  <si>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</si>
  <si>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</si>
  <si>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</si>
  <si>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</si>
  <si>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</si>
  <si>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</si>
  <si>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</si>
  <si>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</si>
  <si>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</si>
  <si>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</si>
  <si>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</si>
  <si>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</si>
  <si>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</si>
  <si>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</si>
  <si>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</si>
  <si>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</si>
  <si>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</si>
  <si>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</si>
  <si>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</si>
  <si>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</si>
  <si>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</si>
  <si>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</si>
  <si>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</si>
  <si>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</si>
  <si>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</si>
  <si>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</si>
  <si>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</si>
  <si>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</si>
  <si>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</si>
  <si>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</si>
  <si>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</si>
  <si>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</si>
  <si>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</si>
  <si>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</si>
  <si>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</si>
  <si>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</si>
  <si>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</si>
  <si>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</si>
  <si>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</si>
  <si>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</si>
  <si>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</si>
  <si>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</si>
  <si>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</si>
  <si>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</si>
  <si>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</si>
  <si>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</si>
  <si>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</si>
  <si>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</si>
  <si>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</si>
  <si>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</si>
  <si>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</si>
  <si>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</si>
  <si>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</si>
  <si>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</si>
  <si>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</si>
  <si>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</si>
  <si>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</si>
  <si>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</si>
  <si>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</si>
  <si>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</si>
  <si>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</si>
  <si>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</si>
  <si>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</si>
  <si>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</si>
  <si>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</si>
  <si>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</si>
  <si>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</si>
  <si>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</si>
  <si>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</si>
  <si>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</si>
  <si>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</si>
  <si>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</si>
  <si>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</si>
  <si>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</si>
  <si>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</si>
  <si>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</si>
  <si>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</si>
  <si>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</si>
  <si>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</si>
  <si>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</si>
  <si>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</si>
  <si>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</si>
  <si>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</si>
  <si>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</si>
  <si>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</si>
  <si>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</si>
  <si>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</si>
  <si>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</si>
  <si>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</si>
  <si>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</si>
  <si>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</si>
  <si>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</si>
  <si>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</si>
  <si>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</si>
  <si>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</si>
  <si>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</si>
  <si>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</si>
  <si>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</si>
  <si>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</si>
  <si>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</si>
  <si>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</si>
  <si>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</si>
  <si>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</si>
  <si>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</si>
  <si>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</si>
  <si>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</si>
  <si>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</si>
  <si>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</si>
  <si>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</si>
  <si>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</si>
  <si>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</si>
  <si>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</si>
  <si>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</si>
  <si>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</si>
  <si>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</si>
  <si>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</si>
  <si>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</si>
  <si>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</si>
  <si>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</si>
  <si>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</si>
  <si>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</si>
  <si>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</si>
  <si>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</si>
  <si>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</si>
  <si>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</si>
  <si>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</si>
  <si>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</si>
  <si>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</si>
  <si>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</si>
  <si>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</si>
  <si>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</si>
  <si>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</si>
  <si>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</si>
  <si>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</si>
  <si>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</si>
  <si>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</si>
  <si>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</si>
  <si>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</si>
  <si>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</si>
  <si>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</si>
  <si>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</si>
  <si>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</si>
  <si>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</si>
  <si>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</si>
  <si>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</si>
  <si>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</si>
  <si>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</si>
  <si>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</si>
  <si>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</si>
  <si>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</si>
  <si>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</si>
  <si>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</si>
  <si>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</si>
  <si>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</si>
  <si>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</si>
  <si>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</si>
  <si>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</si>
  <si>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</si>
  <si>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</si>
  <si>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</si>
  <si>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</si>
  <si>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</si>
  <si>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</si>
  <si>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</si>
  <si>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</si>
  <si>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</si>
  <si>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</si>
  <si>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</si>
  <si>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</si>
  <si>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</si>
  <si>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</si>
  <si>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</si>
  <si>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</si>
  <si>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</si>
  <si>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</si>
  <si>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</si>
  <si>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</si>
  <si>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</si>
  <si>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</si>
  <si>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</si>
  <si>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</si>
  <si>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</si>
  <si>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</si>
  <si>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</si>
  <si>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</si>
  <si>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</si>
  <si>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</si>
  <si>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</si>
  <si>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</si>
  <si>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</si>
  <si>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</si>
  <si>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</si>
  <si>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</si>
  <si>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</si>
  <si>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</si>
  <si>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</si>
  <si>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</si>
  <si>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</si>
  <si>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</si>
  <si>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</si>
  <si>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</si>
  <si>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</si>
  <si>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</si>
  <si>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</si>
  <si>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</si>
  <si>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</si>
  <si>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</si>
  <si>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</si>
  <si>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</si>
  <si>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</si>
  <si>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</si>
  <si>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</si>
  <si>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</si>
  <si>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</si>
  <si>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</si>
  <si>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</si>
  <si>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</si>
  <si>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</si>
  <si>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</si>
  <si>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</si>
  <si>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</si>
  <si>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</si>
  <si>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</si>
  <si>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</si>
  <si>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</si>
  <si>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</si>
  <si>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</si>
  <si>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</si>
  <si>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</si>
  <si>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</si>
  <si>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</si>
  <si>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</si>
  <si>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</si>
  <si>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</si>
  <si>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</si>
  <si>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</si>
  <si>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</si>
  <si>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</si>
  <si>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</si>
  <si>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</si>
  <si>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</si>
  <si>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</si>
  <si>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</si>
  <si>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</si>
  <si>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</si>
  <si>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</si>
  <si>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</si>
  <si>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</si>
  <si>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</si>
  <si>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</si>
  <si>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</si>
  <si>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</si>
  <si>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</si>
  <si>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</si>
  <si>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</si>
  <si>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</si>
  <si>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</si>
  <si>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</si>
  <si>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</si>
  <si>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</si>
  <si>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</si>
  <si>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</si>
  <si>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</si>
  <si>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</si>
  <si>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</si>
  <si>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</si>
  <si>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</si>
  <si>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</si>
  <si>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</si>
  <si>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</si>
  <si>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</si>
  <si>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</si>
  <si>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</si>
  <si>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</si>
  <si>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</si>
  <si>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</si>
  <si>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</si>
  <si>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</si>
  <si>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</si>
  <si>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</si>
  <si>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</si>
  <si>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</si>
  <si>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</si>
  <si>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</si>
  <si>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</si>
  <si>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</si>
  <si>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</si>
  <si>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</si>
  <si>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</si>
  <si>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</si>
  <si>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</si>
  <si>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</si>
  <si>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</si>
  <si>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</si>
  <si>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</si>
  <si>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</si>
  <si>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</si>
  <si>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</si>
  <si>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</si>
  <si>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</si>
  <si>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</si>
  <si>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</si>
  <si>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</si>
  <si>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</si>
  <si>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</si>
  <si>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</si>
  <si>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</si>
  <si>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</si>
  <si>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</si>
  <si>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</si>
  <si>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</si>
  <si>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</si>
  <si>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</si>
  <si>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</si>
  <si>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</si>
  <si>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</si>
  <si>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</si>
  <si>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</si>
  <si>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</si>
  <si>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</si>
  <si>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</si>
  <si>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</si>
  <si>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</si>
  <si>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</si>
  <si>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</si>
  <si>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</si>
  <si>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</si>
  <si>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</si>
  <si>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</si>
  <si>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</si>
  <si>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</si>
  <si>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</si>
  <si>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</si>
  <si>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</si>
  <si>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</si>
  <si>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</si>
  <si>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</si>
  <si>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</si>
  <si>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</si>
  <si>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</si>
  <si>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</si>
  <si>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</si>
  <si>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</si>
  <si>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</si>
  <si>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</si>
  <si>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</si>
  <si>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</si>
  <si>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</si>
  <si>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</si>
  <si>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</si>
  <si>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</si>
  <si>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</si>
  <si>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</si>
  <si>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</si>
  <si>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</si>
  <si>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</si>
  <si>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</si>
  <si>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</si>
  <si>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</si>
  <si>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</si>
  <si>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</si>
  <si>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</si>
  <si>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</si>
  <si>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</si>
  <si>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</si>
  <si>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</si>
  <si>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</si>
  <si>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</si>
  <si>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</si>
  <si>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</si>
  <si>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</si>
  <si>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</si>
  <si>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</si>
  <si>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</si>
  <si>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</si>
  <si>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</si>
  <si>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</si>
  <si>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</si>
  <si>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</si>
  <si>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</si>
  <si>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</si>
  <si>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</si>
  <si>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</si>
  <si>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</si>
  <si>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</si>
  <si>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</si>
  <si>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</si>
  <si>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</si>
  <si>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</si>
  <si>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</si>
  <si>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</si>
  <si>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</si>
  <si>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</si>
  <si>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</si>
  <si>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</si>
  <si>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</si>
  <si>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</si>
  <si>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</si>
  <si>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</si>
  <si>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</si>
  <si>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</si>
  <si>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</si>
  <si>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</si>
  <si>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</si>
  <si>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</si>
  <si>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</si>
  <si>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</si>
  <si>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</si>
  <si>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</si>
  <si>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</si>
  <si>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</si>
  <si>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</si>
  <si>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</si>
  <si>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</si>
  <si>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</si>
  <si>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</si>
  <si>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</si>
  <si>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</si>
  <si>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</si>
  <si>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</si>
  <si>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</si>
  <si>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</si>
  <si>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</si>
  <si>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</si>
  <si>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</si>
  <si>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</si>
  <si>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</si>
  <si>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</si>
  <si>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</si>
  <si>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</si>
  <si>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</si>
  <si>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</si>
  <si>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</si>
  <si>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</si>
  <si>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</si>
  <si>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</si>
  <si>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</si>
  <si>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</si>
  <si>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</si>
  <si>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</si>
  <si>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</si>
  <si>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</si>
  <si>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</si>
  <si>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</si>
  <si>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</si>
  <si>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</si>
  <si>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</si>
  <si>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</si>
  <si>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</si>
  <si>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</si>
  <si>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</si>
  <si>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</si>
  <si>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</si>
  <si>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</si>
  <si>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</si>
  <si>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</si>
  <si>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</si>
  <si>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</si>
  <si>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</si>
  <si>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</si>
  <si>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</si>
  <si>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</si>
  <si>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</si>
  <si>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</si>
  <si>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</si>
  <si>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</si>
  <si>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</si>
  <si>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</si>
  <si>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</si>
  <si>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</si>
  <si>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</si>
  <si>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</si>
  <si>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</si>
  <si>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</si>
  <si>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</si>
  <si>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</si>
  <si>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</si>
  <si>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</si>
  <si>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</si>
  <si>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</si>
  <si>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</si>
  <si>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</si>
  <si>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</si>
  <si>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</si>
  <si>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</si>
  <si>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</si>
  <si>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</si>
  <si>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</si>
  <si>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</si>
  <si>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</si>
  <si>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</si>
  <si>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</si>
  <si>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</si>
  <si>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</si>
  <si>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</si>
  <si>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</si>
  <si>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</si>
  <si>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</si>
  <si>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</si>
  <si>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</si>
  <si>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</si>
  <si>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</si>
  <si>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</si>
  <si>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</si>
  <si>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</si>
  <si>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</si>
  <si>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</si>
  <si>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</si>
  <si>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</si>
  <si>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</si>
  <si>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</si>
  <si>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</si>
  <si>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</si>
  <si>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</si>
  <si>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</si>
  <si>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</si>
  <si>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</si>
  <si>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</si>
  <si>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</si>
  <si>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</si>
  <si>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</si>
  <si>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</si>
  <si>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</si>
  <si>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</si>
  <si>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</si>
  <si>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</si>
  <si>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</si>
  <si>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</si>
  <si>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</si>
  <si>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</si>
  <si>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</si>
  <si>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</si>
  <si>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</si>
  <si>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</si>
  <si>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</si>
  <si>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</si>
  <si>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</si>
  <si>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</si>
  <si>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</si>
  <si>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</si>
  <si>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</si>
  <si>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</si>
  <si>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</si>
  <si>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</si>
  <si>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</si>
  <si>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</si>
  <si>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</si>
  <si>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</si>
  <si>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</si>
  <si>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</si>
  <si>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</si>
  <si>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</si>
  <si>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</si>
  <si>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</si>
  <si>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</si>
  <si>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</si>
  <si>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</si>
  <si>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</si>
  <si>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</si>
  <si>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</si>
  <si>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</si>
  <si>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</si>
  <si>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</si>
  <si>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</si>
  <si>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</si>
  <si>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</si>
  <si>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</si>
  <si>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</si>
  <si>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</si>
  <si>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</si>
  <si>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</si>
  <si>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</si>
  <si>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</si>
  <si>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</si>
  <si>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</si>
  <si>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</si>
  <si>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</si>
  <si>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</si>
  <si>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</si>
  <si>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</si>
  <si>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</si>
  <si>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</si>
  <si>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</si>
  <si>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</si>
  <si>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</si>
  <si>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</si>
  <si>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</si>
  <si>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</si>
  <si>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</si>
  <si>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</si>
  <si>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</si>
  <si>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</si>
  <si>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</si>
  <si>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</si>
  <si>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</si>
  <si>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</si>
  <si>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</si>
  <si>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</si>
  <si>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</si>
  <si>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</si>
  <si>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</si>
  <si>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</si>
  <si>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</si>
  <si>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</si>
  <si>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</si>
  <si>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</si>
  <si>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</si>
  <si>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</si>
  <si>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</si>
  <si>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</si>
  <si>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</si>
  <si>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</si>
  <si>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</si>
  <si>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</si>
  <si>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</si>
  <si>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</si>
  <si>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</si>
  <si>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</si>
  <si>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</si>
  <si>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</si>
  <si>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</si>
  <si>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</si>
  <si>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</si>
  <si>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</si>
  <si>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</si>
  <si>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</si>
  <si>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</si>
  <si>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</si>
  <si>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</si>
  <si>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</si>
  <si>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</si>
  <si>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</si>
  <si>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</si>
  <si>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</si>
  <si>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</si>
  <si>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</si>
  <si>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</si>
  <si>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</si>
  <si>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</si>
  <si>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</si>
  <si>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</si>
  <si>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</si>
  <si>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</si>
  <si>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</si>
  <si>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</si>
  <si>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</si>
  <si>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</si>
  <si>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</si>
  <si>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</si>
  <si>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</si>
  <si>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</si>
  <si>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</si>
  <si>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</si>
  <si>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</si>
  <si>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</si>
  <si>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</si>
  <si>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</si>
  <si>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</si>
  <si>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</si>
  <si>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</si>
  <si>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</si>
  <si>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</si>
  <si>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</si>
  <si>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</si>
  <si>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</si>
  <si>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</si>
  <si>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</si>
  <si>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</si>
  <si>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</si>
  <si>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</si>
  <si>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</si>
  <si>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</si>
  <si>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</si>
  <si>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</si>
  <si>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</si>
  <si>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</si>
  <si>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</si>
  <si>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</si>
  <si>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</si>
  <si>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</si>
  <si>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</si>
  <si>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</si>
  <si>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</si>
  <si>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</si>
  <si>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</si>
  <si>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</si>
  <si>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</si>
  <si>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</si>
  <si>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</si>
  <si>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</si>
  <si>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</si>
  <si>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</si>
  <si>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</si>
  <si>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</si>
  <si>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</si>
  <si>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</si>
  <si>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</si>
  <si>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</si>
  <si>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</si>
  <si>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</si>
  <si>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</si>
  <si>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</si>
  <si>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</si>
  <si>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</si>
  <si>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</si>
  <si>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</si>
  <si>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</si>
  <si>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</si>
  <si>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</si>
  <si>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</si>
  <si>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</si>
  <si>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</si>
  <si>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</si>
  <si>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</si>
  <si>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</si>
  <si>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</si>
  <si>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</si>
  <si>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</si>
  <si>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</si>
  <si>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</si>
  <si>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</si>
  <si>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</si>
  <si>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</si>
  <si>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</si>
  <si>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</si>
  <si>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</si>
  <si>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</si>
  <si>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</si>
  <si>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</si>
  <si>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</si>
  <si>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</si>
  <si>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</si>
  <si>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</si>
  <si>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</si>
  <si>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</si>
  <si>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</si>
  <si>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</si>
  <si>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</si>
  <si>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</si>
  <si>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</si>
  <si>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</si>
  <si>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</si>
  <si>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</si>
  <si>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</si>
  <si>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</si>
  <si>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</si>
  <si>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</si>
  <si>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</si>
  <si>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</si>
  <si>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</si>
  <si>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</si>
  <si>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</si>
  <si>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</si>
  <si>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</si>
  <si>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</si>
  <si>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</si>
  <si>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</si>
  <si>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</si>
  <si>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</si>
  <si>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</si>
  <si>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</si>
  <si>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</si>
  <si>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</si>
  <si>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</si>
  <si>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</si>
  <si>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</si>
  <si>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</si>
  <si>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</si>
  <si>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</si>
  <si>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</si>
  <si>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</si>
  <si>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</si>
  <si>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</si>
  <si>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</si>
  <si>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</si>
  <si>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</si>
  <si>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</si>
  <si>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</si>
  <si>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</si>
  <si>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</si>
  <si>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</si>
  <si>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</si>
  <si>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</si>
  <si>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</si>
  <si>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</si>
  <si>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</si>
  <si>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</si>
  <si>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</si>
  <si>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</si>
  <si>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</si>
  <si>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</si>
  <si>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</si>
  <si>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</si>
  <si>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</si>
  <si>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</si>
  <si>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</si>
  <si>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</si>
  <si>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</si>
  <si>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</si>
  <si>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</si>
  <si>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</si>
  <si>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</si>
  <si>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</si>
  <si>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</si>
  <si>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</si>
  <si>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</si>
  <si>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</si>
  <si>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</si>
  <si>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</si>
  <si>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</si>
  <si>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</si>
  <si>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</si>
  <si>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</si>
  <si>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</si>
  <si>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</si>
  <si>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</si>
  <si>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</si>
  <si>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</si>
  <si>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</si>
  <si>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</si>
  <si>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</si>
  <si>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</si>
  <si>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</si>
  <si>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</si>
  <si>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</si>
  <si>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</si>
  <si>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</si>
  <si>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</si>
  <si>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</si>
  <si>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</si>
  <si>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</si>
  <si>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</si>
  <si>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</si>
  <si>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</si>
  <si>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</si>
  <si>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</si>
  <si>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</si>
  <si>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</si>
  <si>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</si>
  <si>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</si>
  <si>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</si>
  <si>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</si>
  <si>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</si>
  <si>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</si>
  <si>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</si>
  <si>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</si>
  <si>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</si>
  <si>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</si>
  <si>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</si>
  <si>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</si>
  <si>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</si>
  <si>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</si>
  <si>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</si>
  <si>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</si>
  <si>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</si>
  <si>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</si>
  <si>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</si>
  <si>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</si>
  <si>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</si>
  <si>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</si>
  <si>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</si>
  <si>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</si>
  <si>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</si>
  <si>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</si>
  <si>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</si>
  <si>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</si>
  <si>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</si>
  <si>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</si>
  <si>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</si>
  <si>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</si>
  <si>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</si>
  <si>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</si>
  <si>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</si>
  <si>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</si>
  <si>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</si>
  <si>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</si>
  <si>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</si>
  <si>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</si>
  <si>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</si>
  <si>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</si>
  <si>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</si>
  <si>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</si>
  <si>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</si>
  <si>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</si>
  <si>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</si>
  <si>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</si>
  <si>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</si>
  <si>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</si>
  <si>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</si>
  <si>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</si>
  <si>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</si>
  <si>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</si>
  <si>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</si>
  <si>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</si>
  <si>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</si>
  <si>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</si>
  <si>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</si>
  <si>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</si>
  <si>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</si>
  <si>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</si>
  <si>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</si>
  <si>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</si>
  <si>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</si>
  <si>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</si>
  <si>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</si>
  <si>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</si>
  <si>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</si>
  <si>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</si>
  <si>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</si>
  <si>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</si>
  <si>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</si>
  <si>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</si>
  <si>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</si>
  <si>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</si>
  <si>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</si>
  <si>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</si>
  <si>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</si>
  <si>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</si>
  <si>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</si>
  <si>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</si>
  <si>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</si>
  <si>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</si>
  <si>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</si>
  <si>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</si>
  <si>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</si>
  <si>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</si>
  <si>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</si>
  <si>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</si>
  <si>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</si>
  <si>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</si>
  <si>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</si>
  <si>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</si>
  <si>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</si>
  <si>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</si>
  <si>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</si>
  <si>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</si>
  <si>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</si>
  <si>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</si>
  <si>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</si>
  <si>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</si>
  <si>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</si>
  <si>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</si>
  <si>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</si>
  <si>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</si>
  <si>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</si>
  <si>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</si>
  <si>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</si>
  <si>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</si>
  <si>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</si>
  <si>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</si>
  <si>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</si>
  <si>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</si>
  <si>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</si>
  <si>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</si>
  <si>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</si>
  <si>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</si>
  <si>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</si>
  <si>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</si>
  <si>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</si>
  <si>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</si>
  <si>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</si>
  <si>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</si>
  <si>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</si>
  <si>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</si>
  <si>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</si>
  <si>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</si>
  <si>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</si>
  <si>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</si>
  <si>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</si>
  <si>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</si>
  <si>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</si>
  <si>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</si>
  <si>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</si>
  <si>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</si>
  <si>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</si>
  <si>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</si>
  <si>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</si>
  <si>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</si>
  <si>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</si>
  <si>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</si>
  <si>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</si>
  <si>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</si>
  <si>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</si>
  <si>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</si>
  <si>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</si>
  <si>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</si>
  <si>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</si>
  <si>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</si>
  <si>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</si>
  <si>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</si>
  <si>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</si>
  <si>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</si>
  <si>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</si>
  <si>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</si>
  <si>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</si>
  <si>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</si>
  <si>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</si>
  <si>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</si>
  <si>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</si>
  <si>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</si>
  <si>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</si>
  <si>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</si>
  <si>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</si>
  <si>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</si>
  <si>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</si>
  <si>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</si>
  <si>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</si>
  <si>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</si>
  <si>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</si>
  <si>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</si>
  <si>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</si>
  <si>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</si>
  <si>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</si>
  <si>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</si>
  <si>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</si>
  <si>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</si>
  <si>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</si>
  <si>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</si>
  <si>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</si>
  <si>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</si>
  <si>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</si>
  <si>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</si>
  <si>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</si>
  <si>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</si>
  <si>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</si>
  <si>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</si>
  <si>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</si>
  <si>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</si>
  <si>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</si>
  <si>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</si>
  <si>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</si>
  <si>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</si>
  <si>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</si>
  <si>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</si>
  <si>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</si>
  <si>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</si>
  <si>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</si>
  <si>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</si>
  <si>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</si>
  <si>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</si>
  <si>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</si>
  <si>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</si>
  <si>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</si>
  <si>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</si>
  <si>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</si>
  <si>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</si>
  <si>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</si>
  <si>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</si>
  <si>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</si>
  <si>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</si>
  <si>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</si>
  <si>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</si>
  <si>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</si>
  <si>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</si>
  <si>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</si>
  <si>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</si>
  <si>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</si>
  <si>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</si>
  <si>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</si>
  <si>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</si>
  <si>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</si>
  <si>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</si>
  <si>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</si>
  <si>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</si>
  <si>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</si>
  <si>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</si>
  <si>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</si>
  <si>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</si>
  <si>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</si>
  <si>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</si>
  <si>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</si>
  <si>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</si>
  <si>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</si>
  <si>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</si>
  <si>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</si>
  <si>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</si>
  <si>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</si>
  <si>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</si>
  <si>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</si>
  <si>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</si>
  <si>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</si>
  <si>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</si>
  <si>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</si>
  <si>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</si>
  <si>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</si>
  <si>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</si>
  <si>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</si>
  <si>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</si>
  <si>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</si>
  <si>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</si>
  <si>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</si>
  <si>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</si>
  <si>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</si>
  <si>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</si>
  <si>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</si>
  <si>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</si>
  <si>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</si>
  <si>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</si>
  <si>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</si>
  <si>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</si>
  <si>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</si>
  <si>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</si>
  <si>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</si>
  <si>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</si>
  <si>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</si>
  <si>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</si>
  <si>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</si>
  <si>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</si>
  <si>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</si>
  <si>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</si>
  <si>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</si>
  <si>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</si>
  <si>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</si>
  <si>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</si>
  <si>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</si>
  <si>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</si>
  <si>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</si>
  <si>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</si>
  <si>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</si>
  <si>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</si>
  <si>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</si>
  <si>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</si>
  <si>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</si>
  <si>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</si>
  <si>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</si>
  <si>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</si>
  <si>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</si>
  <si>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</si>
  <si>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</si>
  <si>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</si>
  <si>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</si>
  <si>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</si>
  <si>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</si>
  <si>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</si>
  <si>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</si>
  <si>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</si>
  <si>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</si>
  <si>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</si>
  <si>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</si>
  <si>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</si>
  <si>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</si>
  <si>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</si>
  <si>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</si>
  <si>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</si>
  <si>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</si>
  <si>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</si>
  <si>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</si>
  <si>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</si>
  <si>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</si>
  <si>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</si>
  <si>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</si>
  <si>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</si>
  <si>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</si>
  <si>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</si>
  <si>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</si>
  <si>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</si>
  <si>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</si>
  <si>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</si>
  <si>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</si>
  <si>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</si>
  <si>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</si>
  <si>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</si>
  <si>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</si>
  <si>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</si>
  <si>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</si>
  <si>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</si>
  <si>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</si>
  <si>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</si>
  <si>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</si>
  <si>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</si>
  <si>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</si>
  <si>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</si>
  <si>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</si>
  <si>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</si>
  <si>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</si>
  <si>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</si>
  <si>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</si>
  <si>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</si>
  <si>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</si>
  <si>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</si>
  <si>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</si>
  <si>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</si>
  <si>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</si>
  <si>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</si>
  <si>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</si>
  <si>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</si>
  <si>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</si>
  <si>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</si>
  <si>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</si>
  <si>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</si>
  <si>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</si>
  <si>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</si>
  <si>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</si>
  <si>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</si>
  <si>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</si>
  <si>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</si>
  <si>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</si>
  <si>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</si>
  <si>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</si>
  <si>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</si>
  <si>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</si>
  <si>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</si>
  <si>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</si>
  <si>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</si>
  <si>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</si>
  <si>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</si>
  <si>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</si>
  <si>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</si>
  <si>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</si>
  <si>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</si>
  <si>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</si>
  <si>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</si>
  <si>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</si>
  <si>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</si>
  <si>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</si>
  <si>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</si>
  <si>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</si>
  <si>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</si>
  <si>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</si>
  <si>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</si>
  <si>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</si>
  <si>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</si>
  <si>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</si>
  <si>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</si>
  <si>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</si>
  <si>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</si>
  <si>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</si>
  <si>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</si>
  <si>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</si>
  <si>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</si>
  <si>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</si>
  <si>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</si>
  <si>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</si>
  <si>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</si>
  <si>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</si>
  <si>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</si>
  <si>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</si>
  <si>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</si>
  <si>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</si>
  <si>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</si>
  <si>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</si>
  <si>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</si>
  <si>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</si>
  <si>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</si>
  <si>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</si>
  <si>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</si>
  <si>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</si>
  <si>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</si>
  <si>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</si>
  <si>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</si>
  <si>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</si>
  <si>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</si>
  <si>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</si>
  <si>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</si>
  <si>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</si>
  <si>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</si>
  <si>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</si>
  <si>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</si>
  <si>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</si>
  <si>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</si>
  <si>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</si>
  <si>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</si>
  <si>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</si>
  <si>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</si>
  <si>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</si>
  <si>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</si>
  <si>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</si>
  <si>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</si>
  <si>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</si>
  <si>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</si>
  <si>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</si>
  <si>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</si>
  <si>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</si>
  <si>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</si>
  <si>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</si>
  <si>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</si>
  <si>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</si>
  <si>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</si>
  <si>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</si>
  <si>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</si>
  <si>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</si>
  <si>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</si>
  <si>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</si>
  <si>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</si>
  <si>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</si>
  <si>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</si>
  <si>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</si>
  <si>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</si>
  <si>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</si>
  <si>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</si>
  <si>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</si>
  <si>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</si>
  <si>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</si>
  <si>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</si>
  <si>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</si>
  <si>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</si>
  <si>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</si>
  <si>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</si>
  <si>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</si>
  <si>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</si>
  <si>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</si>
  <si>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</si>
  <si>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</si>
  <si>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</si>
  <si>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</si>
  <si>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</si>
  <si>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</si>
  <si>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</si>
  <si>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</si>
  <si>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</si>
  <si>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</si>
  <si>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</si>
  <si>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</si>
  <si>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</si>
  <si>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</si>
  <si>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</si>
  <si>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</si>
  <si>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</si>
  <si>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</si>
  <si>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</si>
  <si>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</si>
  <si>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</si>
  <si>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</si>
  <si>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</si>
  <si>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</si>
  <si>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</si>
  <si>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</si>
  <si>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</si>
  <si>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</si>
  <si>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</si>
  <si>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</si>
  <si>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</si>
  <si>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</si>
  <si>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</si>
  <si>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</si>
  <si>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</si>
  <si>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</si>
  <si>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</si>
  <si>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</si>
  <si>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</si>
  <si>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</si>
  <si>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</si>
  <si>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</si>
  <si>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</si>
  <si>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</si>
  <si>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</si>
  <si>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</si>
  <si>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</si>
  <si>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</si>
  <si>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</si>
  <si>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</si>
  <si>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</si>
  <si>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</si>
  <si>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</si>
  <si>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</si>
  <si>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</si>
  <si>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</si>
  <si>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</si>
  <si>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</si>
  <si>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</si>
  <si>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</si>
  <si>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</si>
  <si>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</si>
  <si>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</si>
  <si>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</si>
  <si>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</si>
  <si>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</si>
  <si>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</si>
  <si>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</si>
  <si>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</si>
  <si>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</si>
  <si>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</si>
  <si>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</si>
  <si>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</si>
  <si>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</si>
  <si>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</si>
  <si>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</si>
  <si>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</si>
  <si>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</si>
  <si>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</si>
  <si>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</si>
  <si>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</si>
  <si>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</si>
  <si>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</si>
  <si>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</si>
  <si>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</si>
  <si>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</si>
  <si>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</si>
  <si>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</si>
  <si>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</si>
  <si>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</si>
  <si>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</si>
  <si>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</si>
  <si>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</si>
  <si>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</si>
  <si>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</si>
  <si>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</si>
  <si>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</si>
  <si>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</si>
  <si>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</si>
  <si>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</si>
  <si>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</si>
  <si>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</si>
  <si>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</si>
  <si>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</si>
  <si>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</si>
  <si>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</si>
  <si>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</si>
  <si>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</si>
  <si>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</si>
  <si>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</si>
  <si>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</si>
  <si>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</si>
  <si>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</si>
  <si>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</si>
  <si>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</si>
  <si>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</si>
  <si>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</si>
  <si>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</si>
  <si>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</si>
  <si>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</si>
  <si>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</si>
  <si>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</si>
  <si>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</si>
  <si>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</si>
  <si>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</si>
  <si>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</si>
  <si>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</si>
  <si>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</si>
  <si>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</si>
  <si>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</si>
  <si>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</si>
  <si>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</si>
  <si>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</si>
  <si>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</si>
  <si>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</si>
  <si>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</si>
  <si>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</si>
  <si>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</si>
  <si>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</si>
  <si>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</si>
  <si>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</si>
  <si>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</si>
  <si>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</si>
  <si>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</si>
  <si>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</si>
  <si>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</si>
  <si>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</si>
  <si>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</si>
  <si>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</si>
  <si>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</si>
  <si>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</si>
  <si>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</si>
  <si>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</si>
  <si>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</si>
  <si>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</si>
  <si>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</si>
  <si>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</si>
  <si>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</si>
  <si>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</si>
  <si>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</si>
  <si>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</si>
  <si>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</si>
  <si>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</si>
  <si>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</si>
  <si>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</si>
  <si>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</si>
  <si>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</si>
  <si>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</si>
  <si>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</si>
  <si>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</si>
  <si>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</si>
  <si>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</si>
  <si>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</si>
  <si>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</si>
  <si>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</si>
  <si>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</si>
  <si>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</si>
  <si>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</si>
  <si>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</si>
  <si>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</si>
  <si>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</si>
  <si>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</si>
  <si>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</si>
  <si>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</si>
  <si>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</si>
  <si>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</si>
  <si>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</si>
  <si>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</si>
  <si>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</si>
  <si>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</si>
  <si>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</si>
  <si>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</si>
  <si>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</si>
  <si>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</si>
  <si>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</si>
  <si>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</si>
  <si>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</si>
  <si>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</si>
  <si>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</si>
  <si>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</si>
  <si>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</si>
  <si>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</si>
  <si>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</si>
  <si>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</si>
  <si>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</si>
  <si>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</si>
  <si>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</si>
  <si>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</si>
  <si>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</si>
  <si>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</si>
  <si>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</si>
  <si>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</si>
  <si>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</si>
  <si>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</si>
  <si>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</si>
  <si>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</si>
  <si>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</si>
  <si>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</si>
  <si>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</si>
  <si>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</si>
  <si>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</si>
  <si>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</si>
  <si>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</si>
  <si>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</si>
  <si>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</si>
  <si>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</si>
  <si>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</si>
  <si>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</si>
  <si>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</si>
  <si>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</si>
  <si>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</si>
  <si>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</si>
  <si>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</si>
  <si>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</si>
  <si>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</si>
  <si>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</si>
  <si>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</si>
  <si>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</si>
  <si>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</si>
  <si>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</si>
  <si>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</si>
  <si>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</si>
  <si>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</si>
  <si>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</si>
  <si>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</si>
  <si>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</si>
  <si>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</si>
  <si>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</si>
  <si>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</si>
  <si>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</si>
  <si>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</si>
  <si>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</si>
  <si>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</si>
  <si>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</si>
  <si>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</si>
  <si>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</si>
  <si>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</si>
  <si>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</si>
  <si>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</si>
  <si>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</si>
  <si>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</si>
  <si>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</si>
  <si>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</si>
  <si>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</si>
  <si>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</si>
  <si>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</si>
  <si>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</si>
  <si>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</si>
  <si>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</si>
  <si>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</si>
  <si>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</si>
  <si>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</si>
  <si>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</si>
  <si>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</si>
  <si>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</si>
  <si>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</si>
  <si>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</si>
  <si>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</si>
  <si>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</si>
  <si>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</si>
  <si>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</si>
  <si>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</si>
  <si>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</si>
  <si>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</si>
  <si>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</si>
  <si>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</si>
  <si>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</si>
  <si>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</si>
  <si>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</si>
  <si>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</si>
  <si>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</si>
  <si>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</si>
  <si>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</si>
  <si>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</si>
  <si>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</si>
  <si>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</si>
  <si>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</si>
  <si>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</si>
  <si>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</si>
  <si>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</si>
  <si>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</si>
  <si>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</si>
  <si>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</si>
  <si>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</si>
  <si>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</si>
  <si>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</si>
  <si>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</si>
  <si>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</si>
  <si>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</si>
  <si>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</si>
  <si>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</si>
  <si>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</si>
  <si>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</si>
  <si>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</si>
  <si>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</si>
  <si>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</si>
  <si>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</si>
  <si>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</si>
  <si>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</si>
  <si>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</si>
  <si>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</si>
  <si>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</si>
  <si>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</si>
  <si>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</si>
  <si>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</si>
  <si>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</si>
  <si>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</si>
  <si>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</si>
  <si>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</si>
  <si>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</si>
  <si>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</si>
  <si>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</si>
  <si>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</si>
  <si>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</si>
  <si>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</si>
  <si>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</si>
  <si>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</si>
  <si>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</si>
  <si>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</si>
  <si>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</si>
  <si>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</si>
  <si>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</si>
  <si>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</si>
  <si>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</si>
  <si>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</si>
  <si>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</si>
  <si>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</si>
  <si>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</si>
  <si>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</si>
  <si>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</si>
  <si>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</si>
  <si>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</si>
  <si>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</si>
  <si>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</si>
  <si>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</si>
  <si>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</si>
  <si>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</si>
  <si>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</si>
  <si>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</si>
  <si>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</si>
  <si>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</si>
  <si>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</si>
  <si>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</si>
  <si>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</si>
  <si>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</si>
  <si>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</si>
  <si>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</si>
  <si>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</si>
  <si>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</si>
  <si>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</si>
  <si>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</si>
  <si>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</si>
  <si>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</si>
  <si>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</si>
  <si>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</si>
  <si>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</si>
  <si>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</si>
  <si>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</si>
  <si>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</si>
  <si>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</si>
  <si>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</si>
  <si>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</si>
  <si>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</si>
  <si>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</si>
  <si>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</si>
  <si>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</si>
  <si>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</si>
  <si>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</si>
  <si>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</si>
  <si>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</si>
  <si>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</si>
  <si>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</si>
  <si>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</si>
  <si>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</si>
  <si>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</si>
  <si>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</si>
  <si>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</si>
  <si>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</si>
  <si>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</si>
  <si>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</si>
  <si>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</si>
  <si>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</si>
  <si>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</si>
  <si>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</si>
  <si>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</si>
  <si>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</si>
  <si>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</si>
  <si>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</si>
  <si>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</si>
  <si>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</si>
  <si>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</si>
  <si>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</si>
  <si>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</si>
  <si>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</si>
  <si>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</si>
  <si>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</si>
  <si>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</si>
  <si>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</si>
  <si>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</si>
  <si>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</si>
  <si>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</si>
  <si>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</si>
  <si>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</si>
  <si>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</si>
  <si>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</si>
  <si>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</si>
  <si>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</si>
  <si>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</si>
  <si>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</si>
  <si>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</si>
  <si>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</si>
  <si>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</si>
  <si>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</si>
  <si>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</si>
  <si>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</si>
  <si>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</si>
  <si>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</si>
  <si>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</si>
  <si>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</si>
  <si>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</si>
  <si>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</si>
  <si>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</si>
  <si>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</si>
  <si>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</si>
  <si>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</si>
  <si>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</si>
  <si>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</si>
  <si>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</si>
  <si>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</si>
  <si>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</si>
  <si>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</si>
  <si>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</si>
  <si>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</si>
  <si>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</si>
  <si>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</si>
  <si>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</si>
  <si>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</si>
  <si>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</si>
  <si>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</si>
  <si>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</si>
  <si>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</si>
  <si>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</si>
  <si>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</si>
  <si>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</si>
  <si>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</si>
  <si>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</si>
  <si>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</si>
  <si>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</si>
  <si>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</si>
  <si>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</si>
  <si>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</si>
  <si>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</si>
  <si>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</si>
  <si>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</si>
  <si>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</si>
  <si>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</si>
  <si>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</si>
  <si>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</si>
  <si>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</si>
  <si>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</si>
  <si>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</si>
  <si>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</si>
  <si>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</si>
  <si>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</si>
  <si>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</si>
  <si>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</si>
  <si>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</si>
  <si>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</si>
  <si>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</si>
  <si>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</si>
  <si>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</si>
  <si>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</si>
  <si>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</si>
  <si>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</si>
  <si>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</si>
  <si>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</si>
  <si>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</si>
  <si>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</si>
  <si>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</si>
  <si>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</si>
  <si>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</si>
  <si>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</si>
  <si>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</si>
  <si>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</si>
  <si>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</si>
  <si>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</si>
  <si>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</si>
  <si>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</si>
  <si>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</si>
  <si>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</si>
  <si>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</si>
  <si>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</si>
  <si>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</si>
  <si>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</si>
  <si>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</si>
  <si>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</si>
  <si>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</si>
  <si>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</si>
  <si>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</si>
  <si>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</si>
  <si>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</si>
  <si>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</si>
  <si>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</si>
  <si>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</si>
  <si>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</si>
  <si>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</si>
  <si>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</si>
  <si>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</si>
  <si>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</si>
  <si>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</si>
  <si>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</si>
  <si>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</si>
  <si>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</si>
  <si>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</si>
  <si>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</si>
  <si>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</si>
  <si>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</si>
  <si>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</si>
  <si>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</si>
  <si>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</si>
  <si>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</si>
  <si>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</si>
  <si>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</si>
  <si>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</si>
  <si>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</si>
  <si>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</si>
  <si>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</si>
  <si>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</si>
  <si>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</si>
  <si>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</si>
  <si>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</si>
  <si>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</si>
  <si>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</si>
  <si>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</si>
  <si>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</si>
  <si>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</si>
  <si>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</si>
  <si>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</si>
  <si>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</si>
  <si>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</si>
  <si>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</si>
  <si>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</si>
  <si>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</si>
  <si>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</si>
  <si>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</si>
  <si>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</si>
  <si>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</si>
  <si>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</si>
  <si>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</si>
  <si>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</si>
  <si>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</si>
  <si>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</si>
  <si>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</si>
  <si>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</si>
  <si>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</si>
  <si>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</si>
  <si>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</si>
  <si>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</si>
  <si>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</si>
  <si>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</si>
  <si>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</si>
  <si>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</si>
  <si>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</si>
  <si>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</si>
  <si>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</si>
  <si>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</si>
  <si>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</si>
  <si>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</si>
  <si>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</si>
  <si>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</si>
  <si>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</si>
  <si>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</si>
  <si>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</si>
  <si>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</si>
  <si>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</si>
  <si>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</si>
  <si>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</si>
  <si>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</si>
  <si>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</si>
  <si>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</si>
  <si>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</si>
  <si>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</si>
  <si>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</si>
  <si>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</si>
  <si>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</si>
  <si>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</si>
  <si>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</si>
  <si>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</si>
  <si>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</si>
  <si>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</si>
  <si>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</si>
  <si>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</si>
  <si>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</si>
  <si>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</si>
  <si>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</si>
  <si>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</si>
  <si>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</si>
  <si>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</si>
  <si>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</si>
  <si>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</si>
  <si>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</si>
  <si>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</si>
  <si>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</si>
  <si>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</si>
  <si>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</si>
  <si>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</si>
  <si>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</si>
  <si>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</si>
  <si>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</si>
  <si>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</si>
  <si>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</si>
  <si>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</si>
  <si>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</si>
  <si>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</si>
  <si>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</si>
  <si>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</si>
  <si>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</si>
  <si>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</si>
  <si>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</si>
  <si>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</si>
  <si>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</si>
  <si>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</si>
  <si>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</si>
  <si>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</si>
  <si>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</si>
  <si>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</si>
  <si>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</si>
  <si>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</si>
  <si>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</si>
  <si>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</si>
  <si>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</si>
  <si>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</si>
  <si>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</si>
  <si>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</si>
  <si>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</si>
  <si>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</si>
  <si>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</si>
  <si>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</si>
  <si>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</si>
  <si>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</si>
  <si>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</si>
  <si>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</si>
  <si>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</si>
  <si>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</si>
  <si>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</si>
  <si>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</si>
  <si>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</si>
  <si>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</si>
  <si>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</si>
  <si>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</si>
  <si>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</si>
  <si>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</si>
  <si>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</si>
  <si>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</si>
  <si>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</si>
  <si>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</si>
  <si>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</si>
  <si>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</si>
  <si>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</si>
  <si>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</si>
  <si>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</si>
  <si>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</si>
  <si>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</si>
  <si>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</si>
  <si>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</si>
  <si>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</si>
  <si>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</si>
  <si>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</si>
  <si>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</si>
  <si>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</si>
  <si>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</si>
  <si>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</si>
  <si>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</si>
  <si>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</si>
  <si>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</si>
  <si>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</si>
  <si>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</si>
  <si>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</si>
  <si>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</si>
  <si>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</si>
  <si>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</si>
  <si>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</si>
  <si>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</si>
  <si>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</si>
  <si>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</si>
  <si>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</si>
  <si>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</si>
  <si>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</si>
  <si>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</si>
  <si>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</si>
  <si>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</si>
  <si>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</si>
  <si>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</si>
  <si>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</si>
  <si>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</si>
  <si>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</si>
  <si>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</si>
  <si>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</si>
  <si>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</si>
  <si>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</si>
  <si>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</si>
  <si>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</si>
  <si>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</si>
  <si>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</si>
  <si>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</si>
  <si>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</si>
  <si>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</si>
  <si>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</si>
  <si>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</si>
  <si>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</si>
  <si>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</si>
  <si>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</si>
  <si>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</si>
  <si>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</si>
  <si>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</si>
  <si>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</si>
  <si>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</si>
  <si>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</si>
  <si>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</si>
  <si>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</si>
  <si>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</si>
  <si>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</si>
  <si>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</si>
  <si>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</si>
  <si>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</si>
  <si>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</si>
  <si>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</si>
  <si>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</si>
  <si>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</si>
  <si>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</si>
  <si>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</si>
  <si>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</si>
  <si>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</si>
  <si>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</si>
  <si>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</si>
  <si>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</si>
  <si>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</si>
  <si>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</si>
  <si>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</si>
  <si>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</si>
  <si>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</si>
  <si>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</si>
  <si>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</si>
  <si>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</si>
  <si>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</si>
  <si>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</si>
  <si>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</si>
  <si>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</si>
  <si>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</si>
  <si>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</si>
  <si>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</si>
  <si>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</si>
  <si>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</si>
  <si>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</si>
  <si>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</si>
  <si>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</si>
  <si>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</si>
  <si>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</si>
  <si>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</si>
  <si>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</si>
  <si>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</si>
  <si>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</si>
  <si>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</si>
  <si>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</si>
  <si>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</si>
  <si>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</si>
  <si>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</si>
  <si>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</si>
  <si>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</si>
  <si>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</si>
  <si>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</si>
  <si>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</si>
  <si>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</si>
  <si>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</si>
  <si>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</si>
  <si>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</si>
  <si>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</si>
  <si>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</si>
  <si>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</si>
  <si>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</si>
  <si>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</si>
  <si>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</si>
  <si>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</si>
  <si>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</si>
  <si>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</si>
  <si>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</si>
  <si>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</si>
  <si>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</si>
  <si>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</si>
  <si>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</si>
  <si>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</si>
  <si>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</si>
  <si>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</si>
  <si>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</si>
  <si>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</si>
  <si>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</si>
  <si>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</si>
  <si>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</si>
  <si>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</si>
  <si>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</si>
  <si>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</si>
  <si>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</si>
  <si>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</si>
  <si>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</si>
  <si>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</si>
  <si>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</si>
  <si>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</si>
  <si>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</si>
  <si>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</si>
  <si>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</si>
  <si>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</si>
  <si>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</si>
  <si>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</si>
  <si>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</si>
  <si>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</si>
  <si>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</si>
  <si>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</si>
  <si>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</si>
  <si>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</si>
  <si>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</si>
  <si>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</si>
  <si>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</si>
  <si>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</si>
  <si>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</si>
  <si>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</si>
  <si>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</si>
  <si>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</si>
  <si>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</si>
  <si>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</si>
  <si>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</si>
  <si>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</si>
  <si>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</si>
  <si>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</si>
  <si>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</si>
  <si>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</si>
  <si>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</si>
  <si>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</si>
  <si>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</si>
  <si>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</si>
  <si>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</si>
  <si>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</si>
  <si>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</si>
  <si>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</si>
  <si>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</si>
  <si>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</si>
  <si>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</si>
  <si>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</si>
  <si>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</si>
  <si>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</si>
  <si>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</si>
  <si>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</si>
  <si>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</si>
  <si>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</si>
  <si>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</si>
  <si>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</si>
  <si>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</si>
  <si>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</si>
  <si>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</si>
  <si>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</si>
  <si>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</si>
  <si>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</si>
  <si>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</si>
  <si>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</si>
  <si>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</si>
  <si>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</si>
  <si>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</si>
  <si>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</si>
  <si>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</si>
  <si>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</si>
  <si>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</si>
  <si>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</si>
  <si>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</si>
  <si>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</si>
  <si>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</si>
  <si>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</si>
  <si>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</si>
  <si>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</si>
  <si>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</si>
  <si>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</si>
  <si>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</si>
  <si>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</si>
  <si>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</si>
  <si>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</si>
  <si>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</si>
  <si>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</si>
  <si>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</si>
  <si>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</si>
  <si>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</si>
  <si>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</si>
  <si>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</si>
  <si>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</si>
  <si>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</si>
  <si>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</si>
  <si>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</si>
  <si>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</si>
  <si>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</si>
  <si>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</si>
  <si>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</si>
  <si>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</si>
  <si>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</si>
  <si>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</si>
  <si>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</si>
  <si>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</si>
  <si>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</si>
  <si>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</si>
  <si>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</si>
  <si>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</si>
  <si>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</si>
  <si>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</si>
  <si>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</si>
  <si>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</si>
  <si>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</si>
  <si>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</si>
  <si>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</si>
  <si>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</si>
  <si>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</si>
  <si>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</si>
  <si>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</si>
  <si>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</si>
  <si>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</si>
  <si>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</si>
  <si>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</si>
  <si>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</si>
  <si>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</si>
  <si>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</si>
  <si>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</si>
  <si>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</si>
  <si>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</si>
  <si>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</si>
  <si>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</si>
  <si>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</si>
  <si>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</si>
  <si>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</si>
  <si>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</si>
  <si>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</si>
  <si>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</si>
  <si>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</si>
  <si>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</si>
  <si>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</si>
  <si>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</si>
  <si>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</si>
  <si>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</si>
  <si>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</si>
  <si>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</si>
  <si>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</si>
  <si>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</si>
  <si>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</si>
  <si>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</si>
  <si>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</si>
  <si>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</si>
  <si>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</si>
  <si>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</si>
  <si>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</si>
  <si>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</si>
  <si>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</si>
  <si>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</si>
  <si>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</si>
  <si>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</si>
  <si>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</si>
  <si>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</si>
  <si>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</si>
  <si>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</si>
  <si>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</si>
  <si>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</si>
  <si>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</si>
  <si>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</si>
  <si>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</si>
  <si>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</si>
  <si>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</si>
  <si>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</si>
  <si>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</si>
  <si>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</si>
  <si>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</si>
  <si>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</si>
  <si>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</si>
  <si>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</si>
  <si>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</si>
  <si>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</si>
  <si>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</si>
  <si>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</si>
  <si>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</si>
  <si>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</si>
  <si>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</si>
  <si>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</si>
  <si>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</si>
  <si>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</si>
  <si>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</si>
  <si>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</si>
  <si>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</si>
  <si>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</si>
  <si>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</si>
  <si>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</si>
  <si>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</si>
  <si>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</si>
  <si>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</si>
  <si>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</si>
  <si>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</si>
  <si>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</si>
  <si>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</si>
  <si>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</si>
  <si>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</si>
  <si>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</si>
  <si>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</si>
  <si>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</si>
  <si>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</si>
  <si>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</si>
  <si>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</si>
  <si>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</si>
  <si>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</si>
  <si>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</si>
  <si>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</si>
  <si>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</si>
  <si>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</si>
  <si>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</si>
  <si>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</si>
  <si>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</si>
  <si>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</si>
  <si>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</si>
  <si>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</si>
  <si>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</si>
  <si>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</si>
  <si>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</si>
  <si>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</si>
  <si>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</si>
  <si>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</si>
  <si>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</si>
  <si>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</si>
  <si>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</si>
  <si>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</si>
  <si>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</si>
  <si>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</si>
  <si>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</si>
  <si>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</si>
  <si>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</si>
  <si>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</si>
  <si>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</si>
  <si>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</si>
  <si>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</si>
  <si>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</si>
  <si>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</si>
  <si>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</si>
  <si>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</si>
  <si>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</si>
  <si>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</si>
  <si>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</si>
  <si>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</si>
  <si>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</si>
  <si>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</si>
  <si>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</si>
  <si>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</si>
  <si>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</si>
  <si>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</si>
  <si>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</si>
  <si>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</si>
  <si>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</si>
  <si>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</si>
  <si>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</si>
  <si>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</si>
  <si>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</si>
  <si>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</si>
  <si>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</si>
  <si>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</si>
  <si>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</si>
  <si>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</si>
  <si>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</si>
  <si>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</si>
  <si>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</si>
  <si>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</si>
  <si>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</si>
  <si>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</si>
  <si>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</si>
  <si>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</si>
  <si>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</si>
  <si>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</si>
  <si>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</si>
  <si>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</si>
  <si>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</si>
  <si>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</si>
  <si>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</si>
  <si>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</si>
  <si>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</si>
  <si>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</si>
  <si>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</si>
  <si>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</si>
  <si>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</si>
  <si>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</si>
  <si>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</si>
  <si>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</si>
  <si>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</si>
  <si>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</si>
  <si>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</si>
  <si>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</si>
  <si>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</si>
  <si>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</si>
  <si>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</si>
  <si>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</si>
  <si>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</si>
  <si>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</si>
  <si>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</si>
  <si>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</si>
  <si>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</si>
  <si>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</si>
  <si>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</si>
  <si>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</si>
  <si>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</si>
  <si>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</si>
  <si>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</si>
  <si>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</si>
  <si>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</si>
  <si>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</si>
  <si>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</si>
  <si>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</si>
  <si>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</si>
  <si>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</si>
  <si>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</si>
  <si>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</si>
  <si>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</si>
  <si>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</si>
  <si>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</si>
  <si>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</si>
  <si>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</si>
  <si>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</si>
  <si>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</si>
  <si>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</si>
  <si>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</si>
  <si>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</si>
  <si>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</si>
  <si>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</si>
  <si>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</si>
  <si>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</si>
  <si>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</si>
  <si>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</si>
  <si>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</si>
  <si>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</si>
  <si>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</si>
  <si>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</si>
  <si>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</si>
  <si>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</si>
  <si>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</si>
  <si>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</si>
  <si>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</si>
  <si>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</si>
  <si>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</si>
  <si>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</si>
  <si>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</si>
  <si>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</si>
  <si>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</si>
  <si>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</si>
  <si>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</si>
  <si>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</si>
  <si>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</si>
  <si>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</si>
  <si>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</si>
  <si>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</si>
  <si>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</si>
  <si>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</si>
  <si>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</si>
  <si>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</si>
  <si>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</si>
  <si>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</si>
  <si>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</si>
  <si>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</si>
  <si>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</si>
  <si>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</si>
  <si>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</si>
  <si>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</si>
  <si>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</si>
  <si>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</si>
  <si>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</si>
  <si>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</si>
  <si>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</si>
  <si>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</si>
  <si>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</si>
  <si>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</si>
  <si>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</si>
  <si>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</si>
  <si>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</si>
  <si>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</si>
  <si>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</si>
  <si>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</si>
  <si>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</si>
  <si>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</si>
  <si>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</si>
  <si>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</si>
  <si>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</si>
  <si>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</si>
  <si>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</si>
  <si>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</si>
  <si>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</si>
  <si>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</si>
  <si>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</si>
  <si>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</si>
  <si>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</si>
  <si>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</si>
  <si>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</si>
  <si>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</si>
  <si>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</si>
  <si>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</si>
  <si>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</si>
  <si>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</si>
  <si>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</si>
  <si>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</si>
  <si>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</si>
  <si>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</si>
  <si>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</si>
  <si>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</si>
  <si>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</si>
  <si>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</si>
  <si>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</si>
  <si>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</si>
  <si>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</si>
  <si>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</si>
  <si>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</si>
  <si>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</si>
  <si>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</si>
  <si>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</si>
  <si>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</si>
  <si>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</si>
  <si>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</si>
  <si>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</si>
  <si>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</si>
  <si>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</si>
  <si>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</si>
  <si>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</si>
  <si>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</si>
  <si>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</si>
  <si>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</si>
  <si>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</si>
  <si>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</si>
  <si>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</si>
  <si>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</si>
  <si>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</si>
  <si>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</si>
  <si>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</si>
  <si>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</si>
  <si>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</si>
  <si>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</si>
  <si>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</si>
  <si>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</si>
  <si>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</si>
  <si>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</si>
  <si>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</si>
  <si>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</si>
  <si>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</si>
  <si>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</si>
  <si>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</si>
  <si>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</si>
  <si>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</si>
  <si>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</si>
  <si>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</si>
  <si>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</si>
  <si>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</si>
  <si>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</si>
  <si>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</si>
  <si>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</si>
  <si>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</si>
  <si>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</si>
  <si>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</si>
  <si>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</si>
  <si>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</si>
  <si>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</si>
  <si>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</si>
  <si>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</si>
  <si>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</si>
  <si>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</si>
  <si>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</si>
  <si>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</si>
  <si>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</si>
  <si>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</si>
  <si>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</si>
  <si>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</si>
  <si>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</si>
  <si>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</si>
  <si>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</si>
  <si>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</si>
  <si>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</si>
  <si>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</si>
  <si>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</si>
  <si>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</si>
  <si>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</si>
  <si>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</si>
  <si>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</si>
  <si>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</si>
  <si>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</si>
  <si>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</si>
  <si>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</si>
  <si>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</si>
  <si>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</si>
  <si>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</si>
  <si>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</si>
  <si>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</si>
  <si>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</si>
  <si>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</si>
  <si>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</si>
  <si>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</si>
  <si>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</si>
  <si>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</si>
  <si>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</si>
  <si>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</si>
  <si>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</si>
  <si>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</si>
  <si>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</si>
  <si>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</si>
  <si>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</si>
  <si>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</si>
  <si>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</si>
  <si>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</si>
  <si>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</si>
  <si>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</si>
  <si>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</si>
  <si>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</si>
  <si>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</si>
  <si>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</si>
  <si>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</si>
  <si>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</si>
  <si>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</si>
  <si>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</si>
  <si>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</si>
  <si>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</si>
  <si>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</si>
  <si>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</si>
  <si>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</si>
  <si>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</si>
  <si>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</si>
  <si>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</si>
  <si>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</si>
  <si>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</si>
  <si>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</si>
  <si>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</si>
  <si>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</si>
  <si>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</si>
  <si>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</si>
  <si>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</si>
  <si>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</si>
  <si>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</si>
  <si>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</si>
  <si>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</si>
  <si>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</si>
  <si>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</si>
  <si>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</si>
  <si>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</si>
  <si>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</si>
  <si>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</si>
  <si>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</si>
  <si>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</si>
  <si>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</si>
  <si>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</si>
  <si>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</si>
  <si>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</si>
  <si>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</si>
  <si>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</si>
  <si>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</si>
  <si>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</si>
  <si>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</si>
  <si>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</si>
  <si>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</si>
  <si>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</si>
  <si>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</si>
  <si>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</si>
  <si>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</si>
  <si>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</si>
  <si>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</si>
  <si>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</si>
  <si>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</si>
  <si>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</si>
  <si>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</si>
  <si>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</si>
  <si>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</si>
  <si>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</si>
  <si>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</si>
  <si>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</si>
  <si>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</si>
  <si>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</si>
  <si>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</si>
  <si>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</si>
  <si>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</si>
  <si>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</si>
  <si>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</si>
  <si>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</si>
  <si>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</si>
  <si>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</si>
  <si>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</si>
  <si>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</si>
  <si>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</si>
  <si>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</si>
  <si>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</si>
  <si>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</si>
  <si>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</si>
  <si>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</si>
  <si>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</si>
  <si>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</si>
  <si>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</si>
  <si>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</si>
  <si>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</si>
  <si>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</si>
  <si>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</si>
  <si>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</si>
  <si>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</si>
  <si>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</si>
  <si>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</si>
  <si>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</si>
  <si>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</si>
  <si>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</si>
  <si>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</si>
  <si>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</si>
  <si>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</si>
  <si>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</si>
  <si>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</si>
  <si>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</si>
  <si>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</si>
  <si>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</si>
  <si>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</si>
  <si>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</si>
  <si>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</si>
  <si>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</si>
  <si>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</si>
  <si>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</si>
  <si>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</si>
  <si>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</si>
  <si>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</si>
  <si>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</si>
  <si>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</si>
  <si>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</si>
  <si>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</si>
  <si>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</si>
  <si>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</si>
  <si>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</si>
  <si>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</si>
  <si>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</si>
  <si>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</si>
  <si>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</si>
  <si>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</si>
  <si>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</si>
  <si>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</si>
  <si>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</si>
  <si>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</si>
  <si>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</si>
  <si>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</si>
  <si>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</si>
  <si>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</si>
  <si>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</si>
  <si>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</si>
  <si>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</si>
  <si>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</si>
  <si>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</si>
  <si>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</si>
  <si>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</si>
  <si>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</si>
  <si>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</si>
  <si>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</si>
  <si>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</si>
  <si>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</si>
  <si>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</si>
  <si>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</si>
  <si>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</si>
  <si>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</si>
  <si>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</si>
  <si>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</si>
  <si>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</si>
  <si>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</si>
  <si>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</si>
  <si>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</si>
  <si>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</si>
  <si>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</si>
  <si>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</si>
  <si>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</si>
  <si>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</si>
  <si>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</si>
  <si>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</si>
  <si>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</si>
  <si>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</si>
  <si>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</si>
  <si>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</si>
  <si>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</si>
  <si>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</si>
  <si>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</si>
  <si>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</si>
  <si>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</si>
  <si>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</si>
  <si>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</si>
  <si>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</si>
  <si>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</si>
  <si>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</si>
  <si>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</si>
  <si>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</si>
  <si>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</si>
  <si>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</si>
  <si>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</si>
  <si>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</si>
  <si>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</si>
  <si>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</si>
  <si>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</si>
  <si>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</si>
  <si>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</si>
  <si>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</si>
  <si>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</si>
  <si>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</si>
  <si>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</si>
  <si>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</si>
  <si>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</si>
  <si>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</si>
  <si>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</si>
  <si>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</si>
  <si>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</si>
  <si>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</si>
  <si>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</si>
  <si>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</si>
  <si>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</si>
  <si>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</si>
  <si>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</si>
  <si>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</si>
  <si>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</si>
  <si>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</si>
  <si>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</si>
  <si>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</si>
  <si>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</si>
  <si>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</si>
  <si>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</si>
  <si>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</si>
  <si>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</si>
  <si>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</si>
  <si>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</si>
  <si>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</si>
  <si>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</si>
  <si>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</si>
  <si>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</si>
  <si>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</si>
  <si>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</si>
  <si>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</si>
  <si>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</si>
  <si>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</si>
  <si>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</si>
  <si>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</si>
  <si>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</si>
  <si>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</si>
  <si>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</si>
  <si>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</si>
  <si>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</si>
  <si>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</si>
  <si>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</si>
  <si>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</si>
  <si>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</si>
  <si>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</si>
  <si>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</si>
  <si>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</si>
  <si>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</si>
  <si>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</si>
  <si>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</si>
  <si>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</si>
  <si>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</si>
  <si>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</si>
  <si>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</si>
  <si>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</si>
  <si>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</si>
  <si>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</si>
  <si>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</si>
  <si>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</si>
  <si>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</si>
  <si>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</si>
  <si>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</si>
  <si>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</si>
  <si>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</si>
  <si>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</si>
  <si>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</si>
  <si>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</si>
  <si>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</si>
  <si>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</si>
  <si>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</si>
  <si>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</si>
  <si>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</si>
  <si>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</si>
  <si>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</si>
  <si>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</si>
  <si>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</si>
  <si>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</si>
  <si>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</si>
  <si>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</si>
  <si>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</si>
  <si>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</si>
  <si>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</si>
  <si>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</si>
  <si>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</si>
  <si>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</si>
  <si>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</si>
  <si>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</si>
  <si>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</si>
  <si>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</si>
  <si>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</si>
  <si>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</si>
  <si>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</si>
  <si>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</si>
  <si>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</si>
  <si>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</si>
  <si>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</si>
  <si>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</si>
  <si>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</si>
  <si>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</si>
  <si>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</si>
  <si>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</si>
  <si>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</si>
  <si>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</si>
  <si>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</si>
  <si>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</si>
  <si>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</si>
  <si>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</si>
  <si>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</si>
  <si>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</si>
  <si>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</si>
  <si>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</si>
  <si>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</si>
  <si>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</si>
  <si>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</si>
  <si>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</si>
  <si>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</si>
  <si>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</si>
  <si>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</si>
  <si>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</si>
  <si>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</si>
  <si>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</si>
  <si>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</si>
  <si>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</si>
  <si>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</si>
  <si>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</si>
  <si>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</si>
  <si>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</si>
  <si>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</si>
  <si>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</si>
  <si>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</si>
  <si>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</si>
  <si>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</si>
  <si>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</si>
  <si>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</si>
  <si>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</si>
  <si>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</si>
  <si>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</si>
  <si>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</si>
  <si>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</si>
  <si>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</si>
  <si>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</si>
  <si>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</si>
  <si>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</si>
  <si>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</si>
  <si>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</si>
  <si>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</si>
  <si>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</si>
  <si>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</si>
  <si>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</si>
  <si>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</si>
  <si>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</si>
  <si>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</si>
  <si>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</si>
  <si>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</si>
  <si>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</si>
  <si>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</si>
  <si>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</si>
  <si>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</si>
  <si>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</si>
  <si>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</si>
  <si>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</si>
  <si>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</si>
  <si>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</si>
  <si>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</si>
  <si>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</si>
  <si>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</si>
  <si>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</si>
  <si>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</si>
  <si>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</si>
  <si>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</si>
  <si>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</si>
  <si>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</si>
  <si>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</si>
  <si>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</si>
  <si>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</si>
  <si>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</si>
  <si>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</si>
  <si>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</si>
  <si>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</si>
  <si>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</si>
  <si>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</si>
  <si>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</si>
  <si>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</si>
  <si>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</si>
  <si>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</si>
  <si>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</si>
  <si>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</si>
  <si>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</si>
  <si>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</si>
  <si>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</si>
  <si>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</si>
  <si>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</si>
  <si>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</si>
  <si>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</si>
  <si>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</si>
  <si>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</si>
  <si>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</si>
  <si>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</si>
  <si>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</si>
  <si>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</si>
  <si>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</si>
  <si>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</si>
  <si>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</si>
  <si>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</si>
  <si>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</si>
  <si>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</si>
  <si>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</si>
  <si>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</si>
  <si>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</si>
  <si>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</si>
  <si>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</si>
  <si>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</si>
  <si>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</si>
  <si>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</si>
  <si>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</si>
  <si>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</si>
  <si>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</si>
  <si>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</si>
  <si>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</si>
  <si>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</si>
  <si>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</si>
  <si>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</si>
  <si>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</si>
  <si>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</si>
  <si>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</si>
  <si>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</si>
  <si>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</si>
  <si>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</si>
  <si>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</si>
  <si>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</si>
  <si>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</si>
  <si>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</si>
  <si>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</si>
  <si>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</si>
  <si>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</si>
  <si>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</si>
  <si>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</si>
  <si>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</si>
  <si>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</si>
  <si>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</si>
  <si>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</si>
  <si>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</si>
  <si>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</si>
  <si>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</si>
  <si>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</si>
  <si>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</si>
  <si>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</si>
  <si>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</si>
  <si>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</si>
  <si>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</si>
  <si>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</si>
  <si>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</si>
  <si>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</si>
  <si>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</si>
  <si>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</si>
  <si>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</si>
  <si>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</si>
  <si>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</si>
  <si>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</si>
  <si>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</si>
  <si>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</si>
  <si>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</si>
  <si>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</si>
  <si>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</si>
  <si>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</si>
  <si>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</si>
  <si>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</si>
  <si>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</si>
  <si>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</si>
  <si>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</si>
  <si>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</si>
  <si>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</si>
  <si>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</si>
  <si>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</si>
  <si>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</si>
  <si>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</si>
  <si>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</si>
  <si>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</si>
  <si>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</si>
  <si>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</si>
  <si>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</si>
  <si>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</si>
  <si>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</si>
  <si>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</si>
  <si>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</si>
  <si>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</si>
  <si>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</si>
  <si>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</si>
  <si>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</si>
  <si>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</si>
  <si>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</si>
  <si>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</si>
  <si>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</si>
  <si>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</si>
  <si>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</si>
  <si>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</si>
  <si>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</si>
  <si>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</si>
  <si>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</si>
  <si>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</si>
  <si>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</si>
  <si>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</si>
  <si>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</si>
  <si>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</si>
  <si>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</si>
  <si>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</si>
  <si>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</si>
  <si>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</si>
  <si>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</si>
  <si>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</si>
  <si>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</si>
  <si>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</si>
  <si>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</si>
  <si>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</si>
  <si>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</si>
  <si>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</si>
  <si>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</si>
  <si>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</si>
  <si>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</si>
  <si>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</si>
  <si>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</si>
  <si>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</si>
  <si>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</si>
  <si>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</si>
  <si>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</si>
  <si>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</si>
  <si>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</si>
  <si>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</si>
  <si>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</si>
  <si>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</si>
  <si>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</si>
  <si>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</si>
  <si>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</si>
  <si>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</si>
  <si>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</si>
  <si>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</si>
  <si>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</si>
  <si>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</si>
  <si>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</si>
  <si>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</si>
  <si>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</si>
  <si>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</si>
  <si>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</si>
  <si>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</si>
  <si>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</si>
  <si>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</si>
  <si>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</si>
  <si>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</si>
  <si>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</si>
  <si>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</si>
  <si>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</si>
  <si>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</si>
  <si>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</si>
  <si>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</si>
  <si>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</si>
  <si>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</si>
  <si>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</si>
  <si>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</si>
  <si>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</si>
  <si>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</si>
  <si>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</si>
  <si>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</si>
  <si>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</si>
  <si>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</si>
  <si>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</si>
  <si>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</si>
  <si>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</si>
  <si>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</si>
  <si>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</si>
  <si>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</si>
  <si>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</si>
  <si>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</si>
  <si>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</si>
  <si>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</si>
  <si>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</si>
  <si>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</si>
  <si>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</si>
  <si>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</si>
  <si>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</si>
  <si>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</si>
  <si>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</si>
  <si>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</si>
  <si>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</si>
  <si>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</si>
  <si>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</si>
  <si>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</si>
  <si>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</si>
  <si>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</si>
  <si>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</si>
  <si>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</si>
  <si>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</si>
  <si>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</si>
  <si>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</si>
  <si>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</si>
  <si>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</si>
  <si>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</si>
  <si>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</si>
  <si>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</si>
  <si>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</si>
  <si>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</si>
  <si>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</si>
  <si>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</si>
  <si>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</si>
  <si>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</si>
  <si>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</si>
  <si>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</si>
  <si>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</si>
  <si>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</si>
  <si>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</si>
  <si>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</si>
  <si>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</si>
  <si>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</si>
  <si>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</si>
  <si>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</si>
  <si>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</si>
  <si>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</si>
  <si>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</si>
  <si>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</si>
  <si>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</si>
  <si>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</si>
  <si>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</si>
  <si>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</si>
  <si>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</si>
  <si>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</si>
  <si>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</si>
  <si>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</si>
  <si>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</si>
  <si>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</si>
  <si>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</si>
  <si>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</si>
  <si>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</si>
  <si>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</si>
  <si>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</si>
  <si>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</si>
  <si>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</si>
  <si>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</si>
  <si>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</si>
  <si>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</si>
  <si>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</si>
  <si>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</si>
  <si>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</si>
  <si>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</si>
  <si>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</si>
  <si>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</si>
  <si>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</si>
  <si>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</si>
  <si>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</si>
  <si>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</si>
  <si>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</si>
  <si>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</si>
  <si>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</si>
  <si>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</si>
  <si>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</si>
  <si>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</si>
  <si>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</si>
  <si>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</si>
  <si>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</si>
  <si>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</si>
  <si>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</si>
  <si>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</si>
  <si>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</si>
  <si>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</si>
  <si>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</si>
  <si>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</si>
  <si>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</si>
  <si>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</si>
  <si>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</si>
  <si>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</si>
  <si>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</si>
  <si>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</si>
  <si>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</si>
  <si>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</si>
  <si>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</si>
  <si>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</si>
  <si>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</si>
  <si>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</si>
  <si>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</si>
  <si>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</si>
  <si>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</si>
  <si>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</si>
  <si>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</si>
  <si>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</si>
  <si>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</si>
  <si>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</si>
  <si>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</si>
  <si>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</si>
  <si>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</si>
  <si>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</si>
  <si>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</si>
  <si>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</si>
  <si>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</si>
  <si>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</si>
  <si>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</si>
  <si>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</si>
  <si>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</si>
  <si>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</si>
  <si>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</si>
  <si>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</si>
  <si>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</si>
  <si>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</si>
  <si>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</si>
  <si>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</si>
  <si>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</si>
  <si>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</si>
  <si>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</si>
  <si>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</si>
  <si>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</si>
  <si>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</si>
  <si>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</si>
  <si>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</si>
  <si>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</si>
  <si>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</si>
  <si>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</si>
  <si>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</si>
  <si>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</si>
  <si>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</si>
  <si>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</si>
  <si>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</si>
  <si>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</si>
  <si>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</si>
  <si>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</si>
  <si>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</si>
  <si>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</si>
  <si>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</si>
  <si>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</si>
  <si>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</si>
  <si>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</si>
  <si>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</si>
  <si>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</si>
  <si>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</si>
  <si>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</si>
  <si>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</si>
  <si>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</si>
  <si>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</si>
  <si>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</si>
  <si>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</si>
  <si>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</si>
  <si>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</si>
  <si>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</si>
  <si>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</si>
  <si>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</si>
  <si>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</si>
  <si>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</si>
  <si>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</si>
  <si>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</si>
  <si>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</si>
  <si>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</si>
  <si>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</si>
  <si>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</si>
  <si>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</si>
  <si>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</si>
  <si>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</si>
  <si>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</si>
  <si>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</si>
  <si>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</si>
  <si>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</si>
  <si>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</si>
  <si>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</si>
  <si>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</si>
  <si>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</si>
  <si>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</si>
  <si>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</si>
  <si>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</si>
  <si>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</si>
  <si>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</si>
  <si>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</si>
  <si>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</si>
  <si>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</si>
  <si>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</si>
  <si>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</si>
  <si>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</si>
  <si>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</si>
  <si>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</si>
  <si>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</si>
  <si>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</si>
  <si>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</si>
  <si>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</si>
  <si>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</si>
  <si>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</si>
  <si>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</si>
  <si>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</si>
  <si>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</si>
  <si>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</si>
  <si>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</si>
  <si>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</si>
  <si>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</si>
  <si>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</si>
  <si>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</si>
  <si>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</si>
  <si>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</si>
  <si>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</si>
  <si>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</si>
  <si>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</si>
  <si>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</si>
  <si>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</si>
  <si>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</si>
  <si>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</si>
  <si>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</si>
  <si>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</si>
  <si>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</si>
  <si>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</si>
  <si>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</si>
  <si>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</si>
  <si>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</si>
  <si>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</si>
  <si>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</si>
  <si>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</si>
  <si>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</si>
  <si>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</si>
  <si>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</si>
  <si>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</si>
  <si>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</si>
  <si>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</si>
  <si>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</si>
  <si>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</si>
  <si>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</si>
  <si>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</si>
  <si>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</si>
  <si>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</si>
  <si>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</si>
  <si>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</si>
  <si>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</si>
  <si>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</si>
  <si>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</si>
  <si>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</si>
  <si>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</si>
  <si>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</si>
  <si>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</si>
  <si>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</si>
  <si>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</si>
  <si>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</si>
  <si>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</si>
  <si>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</si>
  <si>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</si>
  <si>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</si>
  <si>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</si>
  <si>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</si>
  <si>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</si>
  <si>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</si>
  <si>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</si>
  <si>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</si>
  <si>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</si>
  <si>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</si>
  <si>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</si>
  <si>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</si>
  <si>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</si>
  <si>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</si>
  <si>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</si>
  <si>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</si>
  <si>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</si>
  <si>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</si>
  <si>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</si>
  <si>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</si>
  <si>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</si>
  <si>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</si>
  <si>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</si>
  <si>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</si>
  <si>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</si>
  <si>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</si>
  <si>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</si>
  <si>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</si>
  <si>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</si>
  <si>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</si>
  <si>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</si>
  <si>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</si>
  <si>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</si>
  <si>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</si>
  <si>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</si>
  <si>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</si>
  <si>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</si>
  <si>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</si>
  <si>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</si>
  <si>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</si>
  <si>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</si>
  <si>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</si>
  <si>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</si>
  <si>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</si>
  <si>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</si>
  <si>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</si>
  <si>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</si>
  <si>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</si>
  <si>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</si>
  <si>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</si>
  <si>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</si>
  <si>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</si>
  <si>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</si>
  <si>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</si>
  <si>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</si>
  <si>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</si>
  <si>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</si>
  <si>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</si>
  <si>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</si>
  <si>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</si>
  <si>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</si>
  <si>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</si>
  <si>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</si>
  <si>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</si>
  <si>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</si>
  <si>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</si>
  <si>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</si>
  <si>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</si>
  <si>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</si>
  <si>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</si>
  <si>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</si>
  <si>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</si>
  <si>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</si>
  <si>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</si>
  <si>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</si>
  <si>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</si>
  <si>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</si>
  <si>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</si>
  <si>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</si>
  <si>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</si>
  <si>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</si>
  <si>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</si>
  <si>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</si>
  <si>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</si>
  <si>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</si>
  <si>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</si>
  <si>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</si>
  <si>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</si>
  <si>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</si>
  <si>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</si>
  <si>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</si>
  <si>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</si>
  <si>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</si>
  <si>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</si>
  <si>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</si>
  <si>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</si>
  <si>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</si>
  <si>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</si>
  <si>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</si>
  <si>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</si>
  <si>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</si>
  <si>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</si>
  <si>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</si>
  <si>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</si>
  <si>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</si>
  <si>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</si>
  <si>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</si>
  <si>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</si>
  <si>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</si>
  <si>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</si>
  <si>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</si>
  <si>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</si>
  <si>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</si>
  <si>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</si>
  <si>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</si>
  <si>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</si>
  <si>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</si>
  <si>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</si>
  <si>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</si>
  <si>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</si>
  <si>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</si>
  <si>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</si>
  <si>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</si>
  <si>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</si>
  <si>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</si>
  <si>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</si>
  <si>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</si>
  <si>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</si>
  <si>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</si>
  <si>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</si>
  <si>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</si>
  <si>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</si>
  <si>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</si>
  <si>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</si>
  <si>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</si>
  <si>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</si>
  <si>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</si>
  <si>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</si>
  <si>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</si>
  <si>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</si>
  <si>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</si>
  <si>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</si>
  <si>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</si>
  <si>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</si>
  <si>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</si>
  <si>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</si>
  <si>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</si>
  <si>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</si>
  <si>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</si>
  <si>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</si>
  <si>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</si>
  <si>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</si>
  <si>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</si>
  <si>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</si>
  <si>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</si>
  <si>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</si>
  <si>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</si>
  <si>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</si>
  <si>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</si>
  <si>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</si>
  <si>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</si>
  <si>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</si>
  <si>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</si>
  <si>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</si>
  <si>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</si>
  <si>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</si>
  <si>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</si>
  <si>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</si>
  <si>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</si>
  <si>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</si>
  <si>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</si>
  <si>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</si>
  <si>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</si>
  <si>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</si>
  <si>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</si>
  <si>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</si>
  <si>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</si>
  <si>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</si>
  <si>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</si>
  <si>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</si>
  <si>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</si>
  <si>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</si>
  <si>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</si>
  <si>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</si>
  <si>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</si>
  <si>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</si>
  <si>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</si>
  <si>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</si>
  <si>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</si>
  <si>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</si>
  <si>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</si>
  <si>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</si>
  <si>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</si>
  <si>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</si>
  <si>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</si>
  <si>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</si>
  <si>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</si>
  <si>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</si>
  <si>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</si>
  <si>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</si>
  <si>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</si>
  <si>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</si>
  <si>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</si>
  <si>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</si>
  <si>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</si>
  <si>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</si>
  <si>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</si>
  <si>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</si>
  <si>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</si>
  <si>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</si>
  <si>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</si>
  <si>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</si>
  <si>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</si>
  <si>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</si>
  <si>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</si>
  <si>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</si>
  <si>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</si>
  <si>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</si>
  <si>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</si>
  <si>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</si>
  <si>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</si>
  <si>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</si>
  <si>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</si>
  <si>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</si>
  <si>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</si>
  <si>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</si>
  <si>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</si>
  <si>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</si>
  <si>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</si>
  <si>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</si>
  <si>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</si>
  <si>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</si>
  <si>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</si>
  <si>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</si>
  <si>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</si>
  <si>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</si>
  <si>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</si>
  <si>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</si>
  <si>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</si>
  <si>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</si>
  <si>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</si>
  <si>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</si>
  <si>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</si>
  <si>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</si>
  <si>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</si>
  <si>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</si>
  <si>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</si>
  <si>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</si>
  <si>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</si>
  <si>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</si>
  <si>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</si>
  <si>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</si>
  <si>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</si>
  <si>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</si>
  <si>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</si>
  <si>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</si>
  <si>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</si>
  <si>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</si>
  <si>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</si>
  <si>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</si>
  <si>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</si>
  <si>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</si>
  <si>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</si>
  <si>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</si>
  <si>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</si>
  <si>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</si>
  <si>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</si>
  <si>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</si>
  <si>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</si>
  <si>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</si>
  <si>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</si>
  <si>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</si>
  <si>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</si>
  <si>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</si>
  <si>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</si>
  <si>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</si>
  <si>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</si>
  <si>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</si>
  <si>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</si>
  <si>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</si>
  <si>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</si>
  <si>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</si>
  <si>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</si>
  <si>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</si>
  <si>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</si>
  <si>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</si>
  <si>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</si>
  <si>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</si>
  <si>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</si>
  <si>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</si>
  <si>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</si>
  <si>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</si>
  <si>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</si>
  <si>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</si>
  <si>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</si>
  <si>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</si>
  <si>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</si>
  <si>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</si>
  <si>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</si>
  <si>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</si>
  <si>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</si>
  <si>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</si>
  <si>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</si>
  <si>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</si>
  <si>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</si>
  <si>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</si>
  <si>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</si>
  <si>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</si>
  <si>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</si>
  <si>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</si>
  <si>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</si>
  <si>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</si>
  <si>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</si>
  <si>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</si>
  <si>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</si>
  <si>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</si>
  <si>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</si>
  <si>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</si>
  <si>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</si>
  <si>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</si>
  <si>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</si>
  <si>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</si>
  <si>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</si>
  <si>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</si>
  <si>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</si>
  <si>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</si>
  <si>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</si>
  <si>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</si>
  <si>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</si>
  <si>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</si>
  <si>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</si>
  <si>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</si>
  <si>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</si>
  <si>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</si>
  <si>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</si>
  <si>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</si>
  <si>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</si>
  <si>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</si>
  <si>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</si>
  <si>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</si>
  <si>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</si>
  <si>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</si>
  <si>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</si>
  <si>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</si>
  <si>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</si>
  <si>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</si>
  <si>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</si>
  <si>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</si>
  <si>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</si>
  <si>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</si>
  <si>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</si>
  <si>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</si>
  <si>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</si>
  <si>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</si>
  <si>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</si>
  <si>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</si>
  <si>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</si>
  <si>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</si>
  <si>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</si>
  <si>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</si>
  <si>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</si>
  <si>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</si>
  <si>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</si>
  <si>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</si>
  <si>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</si>
  <si>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</si>
  <si>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</si>
  <si>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</si>
  <si>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</si>
  <si>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</si>
  <si>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</si>
  <si>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</si>
  <si>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</si>
  <si>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</si>
  <si>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</si>
  <si>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</si>
  <si>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</si>
  <si>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</si>
  <si>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</si>
  <si>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</si>
  <si>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</si>
  <si>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</si>
  <si>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</si>
  <si>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</si>
  <si>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</si>
  <si>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</si>
  <si>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</si>
  <si>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</si>
  <si>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</si>
  <si>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</si>
  <si>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</si>
  <si>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</si>
  <si>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</si>
  <si>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</si>
  <si>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</si>
  <si>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</si>
  <si>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</si>
  <si>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</si>
  <si>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</si>
  <si>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</si>
  <si>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</si>
  <si>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</si>
  <si>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</si>
  <si>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</si>
  <si>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</si>
  <si>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</si>
  <si>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</si>
  <si>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</si>
  <si>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</si>
  <si>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</si>
  <si>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</si>
  <si>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</si>
  <si>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</si>
  <si>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</si>
  <si>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</si>
  <si>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</si>
  <si>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</si>
  <si>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</si>
  <si>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</si>
  <si>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</si>
  <si>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</si>
  <si>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</si>
  <si>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</si>
  <si>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</si>
  <si>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</si>
  <si>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</si>
  <si>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</si>
  <si>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</si>
  <si>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</si>
  <si>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</si>
  <si>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</si>
  <si>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</si>
  <si>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</si>
  <si>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</si>
  <si>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</si>
  <si>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</si>
  <si>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</si>
  <si>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</si>
  <si>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</si>
  <si>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</si>
  <si>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</si>
  <si>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</si>
  <si>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</si>
  <si>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</si>
  <si>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</si>
  <si>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</si>
  <si>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</si>
  <si>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</si>
  <si>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</si>
  <si>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</si>
  <si>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</si>
  <si>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</si>
  <si>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</si>
  <si>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</si>
  <si>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</si>
  <si>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</si>
  <si>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</si>
  <si>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</si>
  <si>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</si>
  <si>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</si>
  <si>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</si>
  <si>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</si>
  <si>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</si>
  <si>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</si>
  <si>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</si>
  <si>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</si>
  <si>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</si>
  <si>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</si>
  <si>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</si>
  <si>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</si>
  <si>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</si>
  <si>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</si>
  <si>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</si>
  <si>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</si>
  <si>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</si>
  <si>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</si>
  <si>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</si>
  <si>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</si>
  <si>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</si>
  <si>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</si>
  <si>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</si>
  <si>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</si>
  <si>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</si>
  <si>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</si>
  <si>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</si>
  <si>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</si>
  <si>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</si>
  <si>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</si>
  <si>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</si>
  <si>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</si>
  <si>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</si>
  <si>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</si>
  <si>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</si>
  <si>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</si>
  <si>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</si>
  <si>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</si>
  <si>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</si>
  <si>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</si>
  <si>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</si>
  <si>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</si>
  <si>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</si>
  <si>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</si>
  <si>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</si>
  <si>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</si>
  <si>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</si>
  <si>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</si>
  <si>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</si>
  <si>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</si>
  <si>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</si>
  <si>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</si>
  <si>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</si>
  <si>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</si>
  <si>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</si>
  <si>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</si>
  <si>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</si>
  <si>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</si>
  <si>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</si>
  <si>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</si>
  <si>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</si>
  <si>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</si>
  <si>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</si>
  <si>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</si>
  <si>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</si>
  <si>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</si>
  <si>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</si>
  <si>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</si>
  <si>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</si>
  <si>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</si>
  <si>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</si>
  <si>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</si>
  <si>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</si>
  <si>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</si>
  <si>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</si>
  <si>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</si>
  <si>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</si>
  <si>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</si>
  <si>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</si>
  <si>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</si>
  <si>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</si>
  <si>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</si>
  <si>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</si>
  <si>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</si>
  <si>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</si>
  <si>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</si>
  <si>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</si>
  <si>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</si>
  <si>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</si>
  <si>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</si>
  <si>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</si>
  <si>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</si>
  <si>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</si>
  <si>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</si>
  <si>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</si>
  <si>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</si>
  <si>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</si>
  <si>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</si>
  <si>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</si>
  <si>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</si>
  <si>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</si>
  <si>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</si>
  <si>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</si>
  <si>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</si>
  <si>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</si>
  <si>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</si>
  <si>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</si>
  <si>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</si>
  <si>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</si>
  <si>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</si>
  <si>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</si>
  <si>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</si>
  <si>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</si>
  <si>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</si>
  <si>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</si>
  <si>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</si>
  <si>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</si>
  <si>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</si>
  <si>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</si>
  <si>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</si>
  <si>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</si>
  <si>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</si>
  <si>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</si>
  <si>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</si>
  <si>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</si>
  <si>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</si>
  <si>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</si>
  <si>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</si>
  <si>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</si>
  <si>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</si>
  <si>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</si>
  <si>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</si>
  <si>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</si>
  <si>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</si>
  <si>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</si>
  <si>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</si>
  <si>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</si>
  <si>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</si>
  <si>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</si>
  <si>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</si>
  <si>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</si>
  <si>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</si>
  <si>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</si>
  <si>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</si>
  <si>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</si>
  <si>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</si>
  <si>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</si>
  <si>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</si>
  <si>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</si>
  <si>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</si>
  <si>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</si>
  <si>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</si>
  <si>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</si>
  <si>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</si>
  <si>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</si>
  <si>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</si>
  <si>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</si>
  <si>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</si>
  <si>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</si>
  <si>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</si>
  <si>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</si>
  <si>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</si>
  <si>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</si>
  <si>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</si>
  <si>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</si>
  <si>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</si>
  <si>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</si>
  <si>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</si>
  <si>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</si>
  <si>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</si>
  <si>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</si>
  <si>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</si>
  <si>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</si>
  <si>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</si>
  <si>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</si>
  <si>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</si>
  <si>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</si>
  <si>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</si>
  <si>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</si>
  <si>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</si>
  <si>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</si>
  <si>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</si>
  <si>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</si>
  <si>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</si>
  <si>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</si>
  <si>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</si>
  <si>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</si>
  <si>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</si>
  <si>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</si>
  <si>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</si>
  <si>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</si>
  <si>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</si>
  <si>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</si>
  <si>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</si>
  <si>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</si>
  <si>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</si>
  <si>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</si>
  <si>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</si>
  <si>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</si>
  <si>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</si>
  <si>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</si>
  <si>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</si>
  <si>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</si>
  <si>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</si>
  <si>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</si>
  <si>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</si>
  <si>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</si>
  <si>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</si>
  <si>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</si>
  <si>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</si>
  <si>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</si>
  <si>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</si>
  <si>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</si>
  <si>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</si>
  <si>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</si>
  <si>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</si>
  <si>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</si>
  <si>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</si>
  <si>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</si>
  <si>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</si>
  <si>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</si>
  <si>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</si>
  <si>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</si>
  <si>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</si>
  <si>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</si>
  <si>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</si>
  <si>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</si>
  <si>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</si>
  <si>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</si>
  <si>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</si>
  <si>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</si>
  <si>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</si>
  <si>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</si>
  <si>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</si>
  <si>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</si>
  <si>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</si>
  <si>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</si>
  <si>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</si>
  <si>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</si>
  <si>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</si>
  <si>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</si>
  <si>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</si>
  <si>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</si>
  <si>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</si>
  <si>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</si>
  <si>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</si>
  <si>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</si>
  <si>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</si>
  <si>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</si>
  <si>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</si>
  <si>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</si>
  <si>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</si>
  <si>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</si>
  <si>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</si>
  <si>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</si>
  <si>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</si>
  <si>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</si>
  <si>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</si>
  <si>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</si>
  <si>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</si>
  <si>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</si>
  <si>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</si>
  <si>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</si>
  <si>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</si>
  <si>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</si>
  <si>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</si>
  <si>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</si>
  <si>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</si>
  <si>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</si>
  <si>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</si>
  <si>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</si>
  <si>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</si>
  <si>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</si>
  <si>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</si>
  <si>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</si>
  <si>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</si>
  <si>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</si>
  <si>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</si>
  <si>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</si>
  <si>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</si>
  <si>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</si>
  <si>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</si>
  <si>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</si>
  <si>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</si>
  <si>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</si>
  <si>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</si>
  <si>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</si>
  <si>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</si>
  <si>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</si>
  <si>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</si>
  <si>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</si>
  <si>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</si>
  <si>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</si>
  <si>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</si>
  <si>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</si>
  <si>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</si>
  <si>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</si>
  <si>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</si>
  <si>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</si>
  <si>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</si>
  <si>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</si>
  <si>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</si>
  <si>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</si>
  <si>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</si>
  <si>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</si>
  <si>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</si>
  <si>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</si>
  <si>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</si>
  <si>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</si>
  <si>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</si>
  <si>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</si>
  <si>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</si>
  <si>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</si>
  <si>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</si>
  <si>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</si>
  <si>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</si>
  <si>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</si>
  <si>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</si>
  <si>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</si>
  <si>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</si>
  <si>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</si>
  <si>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</si>
  <si>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</si>
  <si>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</si>
  <si>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</si>
  <si>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</si>
  <si>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</si>
  <si>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</si>
  <si>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</si>
  <si>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</si>
  <si>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</si>
  <si>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</si>
  <si>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</si>
  <si>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</si>
  <si>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</si>
  <si>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</si>
  <si>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</si>
  <si>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</si>
  <si>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</si>
  <si>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</si>
  <si>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</si>
  <si>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</si>
  <si>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</si>
  <si>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</si>
  <si>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</si>
  <si>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</si>
  <si>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</si>
  <si>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</si>
  <si>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</si>
  <si>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</si>
  <si>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</si>
  <si>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</si>
  <si>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</si>
  <si>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</si>
  <si>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</si>
  <si>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</si>
  <si>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</si>
  <si>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</si>
  <si>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</si>
  <si>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</si>
  <si>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</si>
  <si>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</si>
  <si>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</si>
  <si>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</si>
  <si>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</si>
  <si>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</si>
  <si>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</si>
  <si>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</si>
  <si>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</si>
  <si>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</si>
  <si>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</si>
  <si>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</si>
  <si>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</si>
  <si>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</si>
  <si>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</si>
  <si>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</si>
  <si>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</si>
  <si>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</si>
  <si>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</si>
  <si>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</si>
  <si>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</si>
  <si>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</si>
  <si>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</si>
  <si>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</si>
  <si>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</si>
  <si>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</si>
  <si>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</si>
  <si>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</si>
  <si>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</si>
  <si>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</si>
  <si>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</si>
  <si>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</si>
  <si>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</si>
  <si>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</si>
  <si>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</si>
  <si>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</si>
  <si>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</si>
  <si>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</si>
  <si>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</si>
  <si>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</si>
  <si>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</si>
  <si>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</si>
  <si>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</si>
  <si>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</si>
  <si>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</si>
  <si>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</si>
  <si>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</si>
  <si>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</si>
  <si>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</si>
  <si>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</si>
  <si>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</si>
  <si>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</si>
  <si>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</si>
  <si>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</si>
  <si>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</si>
  <si>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</si>
  <si>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</si>
  <si>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</si>
  <si>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</si>
  <si>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</si>
  <si>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</si>
  <si>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</si>
  <si>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</si>
  <si>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</si>
  <si>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</si>
  <si>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</si>
  <si>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</si>
  <si>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</si>
  <si>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</si>
  <si>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</si>
  <si>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</si>
  <si>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</si>
  <si>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</si>
  <si>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</si>
  <si>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</si>
  <si>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</si>
  <si>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</si>
  <si>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</si>
  <si>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</si>
  <si>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</si>
  <si>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</si>
  <si>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</si>
  <si>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</si>
  <si>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</si>
  <si>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</si>
  <si>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</si>
  <si>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</si>
  <si>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</si>
  <si>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</si>
  <si>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</si>
  <si>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</si>
  <si>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</si>
  <si>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</si>
  <si>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</si>
  <si>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</si>
  <si>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</si>
  <si>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</si>
  <si>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</si>
  <si>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</si>
  <si>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</si>
  <si>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</si>
  <si>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</si>
  <si>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</si>
  <si>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</si>
  <si>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</si>
  <si>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</si>
  <si>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</si>
  <si>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</si>
  <si>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</si>
  <si>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</si>
  <si>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</si>
  <si>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</si>
  <si>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</si>
  <si>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</si>
  <si>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</si>
  <si>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</si>
  <si>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</si>
  <si>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</si>
  <si>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</si>
  <si>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</si>
  <si>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</si>
  <si>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</si>
  <si>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</si>
  <si>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</si>
  <si>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</si>
  <si>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</si>
  <si>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</si>
  <si>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</si>
  <si>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</si>
  <si>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</si>
  <si>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</si>
  <si>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</si>
  <si>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</si>
  <si>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</si>
  <si>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</si>
  <si>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</si>
  <si>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</si>
  <si>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</si>
  <si>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</si>
  <si>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</si>
  <si>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</si>
  <si>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</si>
  <si>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</si>
  <si>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</si>
  <si>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</si>
  <si>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</si>
  <si>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</si>
  <si>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</si>
  <si>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</si>
  <si>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</si>
  <si>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</si>
  <si>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</si>
  <si>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</si>
  <si>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</si>
  <si>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</si>
  <si>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</si>
  <si>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</si>
  <si>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</si>
  <si>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</si>
  <si>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</si>
  <si>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</si>
  <si>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</si>
  <si>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</si>
  <si>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</si>
  <si>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</si>
  <si>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</si>
  <si>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</si>
  <si>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</si>
  <si>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</si>
  <si>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</si>
  <si>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</si>
  <si>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</si>
  <si>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</si>
  <si>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</si>
  <si>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</si>
  <si>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</si>
  <si>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</si>
  <si>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</si>
  <si>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</si>
  <si>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</si>
  <si>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</si>
  <si>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</si>
  <si>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</si>
  <si>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</si>
  <si>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</si>
  <si>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</si>
  <si>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</si>
  <si>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</si>
  <si>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</si>
  <si>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</si>
  <si>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</si>
  <si>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</si>
  <si>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</si>
  <si>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</si>
  <si>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</si>
  <si>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</si>
  <si>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</si>
  <si>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</si>
  <si>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</si>
  <si>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</si>
  <si>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</si>
  <si>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</si>
  <si>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</si>
  <si>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</si>
  <si>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</si>
  <si>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</si>
  <si>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</si>
  <si>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</si>
  <si>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</si>
  <si>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</si>
  <si>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</si>
  <si>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</si>
  <si>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</si>
  <si>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</si>
  <si>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</si>
  <si>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</si>
  <si>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</si>
  <si>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</si>
  <si>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</si>
  <si>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</si>
  <si>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</si>
  <si>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</si>
  <si>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</si>
  <si>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</si>
  <si>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</si>
  <si>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</si>
  <si>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</si>
  <si>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</si>
  <si>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</si>
  <si>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</si>
  <si>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</si>
  <si>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</si>
  <si>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</si>
  <si>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</si>
  <si>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</si>
  <si>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</si>
  <si>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</si>
  <si>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</si>
  <si>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</si>
  <si>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</si>
  <si>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</si>
  <si>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</si>
  <si>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</si>
  <si>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</si>
  <si>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</si>
  <si>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</si>
  <si>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</si>
  <si>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</si>
  <si>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</si>
  <si>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</si>
  <si>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</si>
  <si>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</si>
  <si>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</si>
  <si>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</si>
  <si>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</si>
  <si>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</si>
  <si>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</si>
  <si>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</si>
  <si>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</si>
  <si>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</si>
  <si>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</si>
  <si>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</si>
  <si>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</si>
  <si>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</si>
  <si>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</si>
  <si>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</si>
  <si>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</si>
  <si>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</si>
  <si>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</si>
  <si>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</si>
  <si>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</si>
  <si>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</si>
  <si>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</si>
  <si>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</si>
  <si>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</si>
  <si>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</si>
  <si>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</si>
  <si>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</si>
  <si>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</si>
  <si>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</si>
  <si>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</si>
  <si>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</si>
  <si>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</si>
  <si>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</si>
  <si>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</si>
  <si>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</si>
  <si>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</si>
  <si>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</si>
  <si>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</si>
  <si>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</si>
  <si>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</si>
  <si>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</si>
  <si>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</si>
  <si>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</si>
  <si>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</si>
  <si>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</si>
  <si>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</si>
  <si>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</si>
  <si>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</si>
  <si>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</si>
  <si>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</si>
  <si>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</si>
  <si>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</si>
  <si>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</si>
  <si>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</si>
  <si>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</si>
  <si>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</si>
  <si>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</si>
  <si>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</si>
  <si>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</si>
  <si>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</si>
  <si>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</si>
  <si>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</si>
  <si>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</si>
  <si>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</si>
  <si>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</si>
  <si>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</si>
  <si>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</si>
  <si>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</si>
  <si>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</si>
  <si>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</si>
  <si>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</si>
  <si>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</si>
  <si>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</si>
  <si>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</si>
  <si>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</si>
  <si>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</si>
  <si>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</si>
  <si>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</si>
  <si>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</si>
  <si>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</si>
  <si>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</si>
  <si>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</si>
  <si>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</si>
  <si>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</si>
  <si>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</si>
  <si>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</si>
  <si>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</si>
  <si>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</si>
  <si>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</si>
  <si>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</si>
  <si>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</si>
  <si>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</si>
  <si>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</si>
  <si>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</si>
  <si>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</si>
  <si>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</si>
  <si>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</si>
  <si>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</si>
  <si>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</si>
  <si>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</si>
  <si>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</si>
  <si>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</si>
  <si>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</si>
  <si>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</si>
  <si>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</si>
  <si>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</si>
  <si>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</si>
  <si>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</si>
  <si>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</si>
  <si>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</si>
  <si>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</si>
  <si>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</si>
  <si>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</si>
  <si>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</si>
  <si>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</si>
  <si>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</si>
  <si>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</si>
  <si>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</si>
  <si>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</si>
  <si>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</si>
  <si>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</si>
  <si>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</si>
  <si>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</si>
  <si>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</si>
  <si>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</si>
  <si>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</si>
  <si>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</si>
  <si>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</si>
  <si>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</si>
  <si>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</si>
  <si>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</si>
  <si>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</si>
  <si>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</si>
  <si>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</si>
  <si>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</si>
  <si>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</si>
  <si>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</si>
  <si>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</si>
  <si>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</si>
  <si>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</si>
  <si>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</si>
  <si>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</si>
  <si>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</si>
  <si>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</si>
  <si>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</si>
  <si>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</si>
  <si>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</si>
  <si>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</si>
  <si>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</si>
  <si>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</si>
  <si>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</si>
  <si>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</si>
  <si>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</si>
  <si>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</si>
  <si>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</si>
  <si>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</si>
  <si>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</si>
  <si>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</si>
  <si>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</si>
  <si>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</si>
  <si>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</si>
  <si>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</si>
  <si>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</si>
  <si>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</si>
  <si>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</si>
  <si>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</si>
  <si>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</si>
  <si>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</si>
  <si>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</si>
  <si>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</si>
  <si>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</si>
  <si>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</si>
  <si>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</si>
  <si>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</si>
  <si>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</si>
  <si>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</si>
  <si>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</si>
  <si>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</si>
  <si>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</si>
  <si>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</si>
  <si>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</si>
  <si>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</si>
  <si>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</si>
  <si>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</si>
  <si>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</si>
  <si>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</si>
  <si>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</si>
  <si>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</si>
  <si>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</si>
  <si>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</si>
  <si>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</si>
  <si>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</si>
  <si>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</si>
  <si>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</si>
  <si>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</si>
  <si>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</si>
  <si>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</si>
  <si>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</si>
  <si>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</si>
  <si>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</si>
  <si>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</si>
  <si>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</si>
  <si>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</si>
  <si>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</si>
  <si>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</si>
  <si>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</si>
  <si>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</si>
  <si>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</si>
  <si>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</si>
  <si>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</si>
  <si>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</si>
  <si>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</si>
  <si>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</si>
  <si>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</si>
  <si>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</si>
  <si>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</si>
  <si>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</si>
  <si>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</si>
  <si>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</si>
  <si>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</si>
  <si>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</si>
  <si>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</si>
  <si>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</si>
  <si>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</si>
  <si>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</si>
  <si>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</si>
  <si>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</si>
  <si>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</si>
  <si>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</si>
  <si>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</si>
  <si>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</si>
  <si>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</si>
  <si>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</si>
  <si>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</si>
  <si>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</si>
  <si>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</si>
  <si>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</si>
  <si>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</si>
  <si>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</si>
  <si>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</si>
  <si>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</si>
  <si>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</si>
  <si>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</si>
  <si>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</si>
  <si>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</si>
  <si>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</si>
  <si>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</si>
  <si>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</si>
  <si>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</si>
  <si>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</si>
  <si>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</si>
  <si>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</si>
  <si>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</si>
  <si>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</si>
  <si>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</si>
  <si>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</si>
  <si>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</si>
  <si>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</si>
  <si>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</si>
  <si>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</si>
  <si>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</si>
  <si>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</si>
  <si>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</si>
  <si>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</si>
  <si>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</si>
  <si>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</si>
  <si>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</si>
  <si>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</si>
  <si>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</si>
  <si>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</si>
  <si>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</si>
  <si>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</si>
  <si>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</si>
  <si>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</si>
  <si>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</si>
  <si>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</si>
  <si>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</si>
  <si>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</si>
  <si>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</si>
  <si>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</si>
  <si>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</si>
  <si>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</si>
  <si>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</si>
  <si>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</si>
  <si>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</si>
  <si>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</si>
  <si>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</si>
  <si>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</si>
  <si>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</si>
  <si>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</si>
  <si>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</si>
  <si>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</si>
  <si>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</si>
  <si>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</si>
  <si>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</si>
  <si>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</si>
  <si>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</si>
  <si>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</si>
  <si>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</si>
  <si>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</si>
  <si>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</si>
  <si>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</si>
  <si>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</si>
  <si>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</si>
  <si>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</si>
  <si>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</si>
  <si>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</si>
  <si>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</si>
  <si>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</si>
  <si>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</si>
  <si>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</si>
  <si>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</si>
  <si>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</si>
  <si>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</si>
  <si>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</si>
  <si>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</si>
  <si>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</si>
  <si>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</si>
  <si>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</si>
  <si>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</si>
  <si>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</si>
  <si>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</si>
  <si>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</si>
  <si>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</si>
  <si>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</si>
  <si>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</si>
  <si>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</si>
  <si>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</si>
  <si>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</si>
  <si>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</si>
  <si>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</si>
  <si>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</si>
  <si>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</si>
  <si>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</si>
  <si>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</si>
  <si>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</si>
  <si>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</si>
  <si>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</si>
  <si>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</si>
  <si>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</si>
  <si>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</si>
  <si>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</si>
  <si>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</si>
  <si>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</si>
  <si>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</si>
  <si>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</si>
  <si>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</si>
  <si>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</si>
  <si>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</si>
  <si>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</si>
  <si>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</si>
  <si>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</si>
  <si>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</si>
  <si>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</si>
  <si>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</si>
  <si>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</si>
  <si>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</si>
  <si>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</si>
  <si>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</si>
  <si>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</si>
  <si>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</si>
  <si>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</si>
  <si>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</si>
  <si>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</si>
  <si>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</si>
  <si>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</si>
  <si>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</si>
  <si>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</si>
  <si>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</si>
  <si>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</si>
  <si>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</si>
  <si>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</si>
  <si>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</si>
  <si>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</si>
  <si>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</si>
  <si>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</si>
  <si>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</si>
  <si>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</si>
  <si>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</si>
  <si>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</si>
  <si>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</si>
  <si>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</si>
  <si>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</si>
  <si>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</si>
  <si>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</si>
  <si>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</si>
  <si>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</si>
  <si>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</si>
  <si>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</si>
  <si>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</si>
  <si>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</si>
  <si>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</si>
  <si>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</si>
  <si>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</si>
  <si>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</si>
  <si>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</si>
  <si>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</si>
  <si>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</si>
  <si>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</si>
  <si>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</si>
  <si>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</si>
  <si>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</si>
  <si>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</si>
  <si>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</si>
  <si>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</si>
  <si>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</si>
  <si>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</si>
  <si>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</si>
  <si>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</si>
  <si>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</si>
  <si>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</si>
  <si>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</si>
  <si>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</si>
  <si>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</si>
  <si>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</si>
  <si>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</si>
  <si>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</si>
  <si>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</si>
  <si>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</si>
  <si>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</si>
  <si>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</si>
  <si>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</si>
  <si>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</si>
  <si>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</si>
  <si>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</si>
  <si>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</si>
  <si>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</si>
  <si>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</si>
  <si>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</si>
  <si>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</si>
  <si>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</si>
  <si>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</si>
  <si>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</si>
  <si>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</si>
  <si>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</si>
  <si>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</si>
  <si>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</si>
  <si>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</si>
  <si>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</si>
  <si>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</si>
  <si>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</si>
  <si>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</si>
  <si>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</si>
  <si>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</si>
  <si>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</si>
  <si>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</si>
  <si>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</si>
  <si>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</si>
  <si>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</si>
  <si>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</si>
  <si>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</si>
  <si>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</si>
  <si>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</si>
  <si>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</si>
  <si>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</si>
  <si>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</si>
  <si>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</si>
  <si>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</si>
  <si>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</si>
  <si>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</si>
  <si>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</si>
  <si>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</si>
  <si>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</si>
  <si>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</si>
  <si>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</si>
  <si>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</si>
  <si>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</si>
  <si>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</si>
  <si>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</si>
  <si>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</si>
  <si>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</si>
  <si>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</si>
  <si>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</si>
  <si>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</si>
  <si>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</si>
  <si>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</si>
  <si>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</si>
  <si>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</si>
  <si>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</si>
  <si>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</si>
  <si>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</si>
  <si>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</si>
  <si>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</si>
  <si>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</si>
  <si>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</si>
  <si>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</si>
  <si>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</si>
  <si>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</si>
  <si>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</si>
  <si>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</si>
  <si>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</si>
  <si>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</si>
  <si>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</si>
  <si>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</si>
  <si>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</si>
  <si>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</si>
  <si>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</si>
  <si>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</si>
  <si>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</si>
  <si>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</si>
  <si>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</si>
  <si>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</si>
  <si>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</si>
  <si>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</si>
  <si>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</si>
  <si>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</si>
  <si>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</si>
  <si>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</si>
  <si>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</si>
  <si>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</si>
  <si>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</si>
  <si>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</si>
  <si>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</si>
  <si>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</si>
  <si>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</si>
  <si>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</si>
  <si>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</si>
  <si>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</si>
  <si>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</si>
  <si>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</si>
  <si>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</si>
  <si>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</si>
  <si>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</si>
  <si>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</si>
  <si>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</si>
  <si>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</si>
  <si>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</si>
  <si>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</si>
  <si>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</si>
  <si>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</si>
  <si>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</si>
  <si>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</si>
  <si>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</si>
  <si>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</si>
  <si>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</si>
  <si>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</si>
  <si>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</si>
  <si>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</si>
  <si>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</si>
  <si>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</si>
  <si>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</si>
  <si>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</si>
  <si>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</si>
  <si>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</si>
  <si>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</si>
  <si>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</si>
  <si>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</si>
  <si>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</si>
  <si>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</si>
  <si>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</si>
  <si>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</si>
  <si>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</si>
  <si>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</si>
  <si>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</si>
  <si>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</si>
  <si>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</si>
  <si>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</si>
  <si>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</si>
  <si>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</si>
  <si>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</si>
  <si>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</si>
  <si>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</si>
  <si>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</si>
  <si>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</si>
  <si>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</si>
  <si>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</si>
  <si>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</si>
  <si>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</si>
  <si>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</si>
  <si>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</si>
  <si>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</si>
  <si>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</si>
  <si>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</si>
  <si>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</si>
  <si>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</si>
  <si>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</si>
  <si>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</si>
  <si>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</si>
  <si>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</si>
  <si>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</si>
  <si>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</si>
  <si>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</si>
  <si>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</si>
  <si>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</si>
  <si>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</si>
  <si>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</si>
  <si>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</si>
  <si>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</si>
  <si>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</si>
  <si>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</si>
  <si>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</si>
  <si>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</si>
  <si>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</si>
  <si>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</si>
  <si>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</si>
  <si>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</si>
  <si>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</si>
  <si>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</si>
  <si>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</si>
  <si>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</si>
  <si>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</si>
  <si>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</si>
  <si>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</si>
  <si>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</si>
  <si>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</si>
  <si>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</si>
  <si>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</si>
  <si>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</si>
  <si>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</si>
  <si>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</si>
  <si>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</si>
  <si>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</si>
  <si>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</si>
  <si>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</si>
  <si>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</si>
  <si>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</si>
  <si>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</si>
  <si>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</si>
  <si>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</si>
  <si>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</si>
  <si>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</si>
  <si>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</si>
  <si>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</si>
  <si>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</si>
  <si>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</si>
  <si>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</si>
  <si>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</si>
  <si>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</si>
  <si>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</si>
  <si>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</si>
  <si>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</si>
  <si>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</si>
  <si>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</si>
  <si>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</si>
  <si>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</si>
  <si>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</si>
  <si>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</si>
  <si>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</si>
  <si>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</si>
  <si>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</si>
  <si>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</si>
  <si>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</si>
  <si>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</si>
  <si>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</si>
  <si>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</si>
  <si>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</si>
  <si>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</si>
  <si>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</si>
  <si>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</si>
  <si>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</si>
  <si>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</si>
  <si>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</si>
  <si>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</si>
  <si>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</si>
  <si>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</si>
  <si>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</si>
  <si>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</si>
  <si>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</si>
  <si>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</si>
  <si>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</si>
  <si>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</si>
  <si>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</si>
  <si>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</si>
  <si>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</si>
  <si>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</si>
  <si>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</si>
  <si>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</si>
  <si>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</si>
  <si>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</si>
  <si>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</si>
  <si>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</si>
  <si>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</si>
  <si>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</si>
  <si>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</si>
  <si>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</si>
  <si>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</si>
  <si>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</si>
  <si>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</si>
  <si>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</si>
  <si>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</si>
  <si>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</si>
  <si>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</si>
  <si>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</si>
  <si>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</si>
  <si>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</si>
  <si>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</si>
  <si>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</si>
  <si>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</si>
  <si>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</si>
  <si>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</si>
  <si>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</si>
  <si>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</si>
  <si>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</si>
  <si>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</si>
  <si>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</si>
  <si>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</si>
  <si>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</si>
  <si>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</si>
  <si>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</si>
  <si>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</si>
  <si>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</si>
  <si>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</si>
  <si>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</si>
  <si>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</si>
  <si>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</si>
  <si>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</si>
  <si>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</si>
  <si>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</si>
  <si>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</si>
  <si>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</si>
  <si>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</si>
  <si>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</si>
  <si>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</si>
  <si>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</si>
  <si>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</si>
  <si>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</si>
  <si>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</si>
  <si>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</si>
  <si>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</si>
  <si>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</si>
  <si>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</si>
  <si>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</si>
  <si>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</si>
  <si>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</si>
  <si>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</si>
  <si>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</si>
  <si>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</si>
  <si>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</si>
  <si>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</si>
  <si>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</si>
  <si>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</si>
  <si>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</si>
  <si>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</si>
  <si>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</si>
  <si>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</si>
  <si>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</si>
  <si>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</si>
  <si>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</si>
  <si>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</si>
  <si>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</si>
  <si>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</si>
  <si>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</si>
  <si>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</si>
  <si>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</si>
  <si>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</si>
  <si>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</si>
  <si>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</si>
  <si>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</si>
  <si>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</si>
  <si>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</si>
  <si>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</si>
  <si>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</si>
  <si>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</si>
  <si>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</si>
  <si>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</si>
  <si>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</si>
  <si>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</si>
  <si>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</si>
  <si>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</si>
  <si>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</si>
  <si>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</si>
  <si>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</si>
  <si>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</si>
  <si>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</si>
  <si>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</si>
  <si>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</si>
  <si>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</si>
  <si>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</si>
  <si>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</si>
  <si>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</si>
  <si>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</si>
  <si>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</si>
  <si>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</si>
  <si>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</si>
  <si>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</si>
  <si>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</si>
  <si>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</si>
  <si>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</si>
  <si>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</si>
  <si>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</si>
  <si>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</si>
  <si>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</si>
  <si>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</si>
  <si>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</si>
  <si>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</si>
  <si>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</si>
  <si>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</si>
  <si>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</si>
  <si>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</si>
  <si>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</si>
  <si>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</si>
  <si>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</si>
  <si>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</si>
  <si>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</si>
  <si>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</si>
  <si>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</si>
  <si>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</si>
  <si>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</si>
  <si>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</si>
  <si>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</si>
  <si>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</si>
  <si>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</si>
  <si>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</si>
  <si>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</si>
  <si>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</si>
  <si>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</si>
  <si>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</si>
  <si>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</si>
  <si>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</si>
  <si>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</si>
  <si>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</si>
  <si>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</si>
  <si>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</si>
  <si>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</si>
  <si>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</si>
  <si>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</si>
  <si>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</si>
  <si>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</si>
  <si>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</si>
  <si>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</si>
  <si>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</si>
  <si>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</si>
  <si>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</si>
  <si>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</si>
  <si>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</si>
  <si>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</si>
  <si>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</si>
  <si>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</si>
  <si>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</si>
  <si>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</si>
  <si>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</si>
  <si>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</si>
  <si>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</si>
  <si>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</si>
  <si>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</si>
  <si>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</si>
  <si>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</si>
  <si>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</si>
  <si>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</si>
  <si>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</si>
  <si>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</si>
  <si>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</si>
  <si>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</si>
  <si>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</si>
  <si>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</si>
  <si>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</si>
  <si>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</si>
  <si>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</si>
  <si>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</si>
  <si>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</si>
  <si>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</si>
  <si>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</si>
  <si>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</si>
  <si>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</si>
  <si>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</si>
  <si>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</si>
  <si>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</si>
  <si>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</si>
  <si>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</si>
  <si>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</si>
  <si>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</si>
  <si>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</si>
  <si>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</si>
  <si>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</si>
  <si>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</si>
  <si>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</si>
  <si>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</si>
  <si>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</si>
  <si>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</si>
  <si>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</si>
  <si>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</si>
  <si>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</si>
  <si>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</si>
  <si>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</si>
  <si>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</si>
  <si>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</si>
  <si>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</si>
  <si>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</si>
  <si>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</si>
  <si>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</si>
  <si>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</si>
  <si>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</si>
  <si>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</si>
  <si>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</si>
  <si>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</si>
  <si>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</si>
  <si>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</si>
  <si>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</si>
  <si>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</si>
  <si>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</si>
  <si>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</si>
  <si>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</si>
  <si>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</si>
  <si>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</si>
  <si>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</si>
  <si>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</si>
  <si>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</si>
  <si>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</si>
  <si>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</si>
  <si>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</si>
  <si>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</si>
  <si>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</si>
  <si>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</si>
  <si>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</si>
  <si>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</si>
  <si>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</si>
  <si>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</si>
  <si>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</si>
  <si>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</si>
  <si>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</si>
  <si>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</si>
  <si>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</si>
  <si>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</si>
  <si>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</si>
  <si>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</si>
  <si>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</si>
  <si>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</si>
  <si>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</si>
  <si>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</si>
  <si>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</si>
  <si>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</si>
  <si>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</si>
  <si>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</si>
  <si>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</si>
  <si>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</si>
  <si>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</si>
  <si>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</si>
  <si>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</si>
  <si>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</si>
  <si>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</si>
  <si>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</si>
  <si>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</si>
  <si>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</si>
  <si>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</si>
  <si>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</si>
  <si>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</si>
  <si>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</si>
  <si>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</si>
  <si>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</si>
  <si>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</si>
  <si>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</si>
  <si>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</si>
  <si>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</si>
  <si>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</si>
  <si>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</si>
  <si>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</si>
  <si>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</si>
  <si>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</si>
  <si>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</si>
  <si>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</si>
  <si>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</si>
  <si>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</si>
  <si>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</si>
  <si>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</si>
  <si>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</si>
  <si>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</si>
  <si>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</si>
  <si>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</si>
  <si>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</si>
  <si>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</si>
  <si>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</si>
  <si>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</si>
  <si>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</si>
  <si>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</si>
  <si>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</si>
  <si>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</si>
  <si>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</si>
  <si>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</si>
  <si>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</si>
  <si>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</si>
  <si>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</si>
  <si>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</si>
  <si>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</si>
  <si>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</si>
  <si>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</si>
  <si>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</si>
  <si>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</si>
  <si>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</si>
  <si>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</si>
  <si>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</si>
  <si>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</si>
  <si>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</si>
  <si>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</si>
  <si>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</si>
  <si>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</si>
  <si>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</si>
  <si>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</si>
  <si>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</si>
  <si>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</si>
  <si>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</si>
  <si>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</si>
  <si>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</si>
  <si>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</si>
  <si>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</si>
  <si>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</si>
  <si>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</si>
  <si>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</si>
  <si>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</si>
  <si>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</si>
  <si>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</si>
  <si>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</si>
  <si>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</si>
  <si>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</si>
  <si>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</si>
  <si>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</si>
  <si>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</si>
  <si>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</si>
  <si>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</si>
  <si>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</si>
  <si>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</si>
  <si>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</si>
  <si>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</si>
  <si>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</si>
  <si>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</si>
  <si>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</si>
  <si>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</si>
  <si>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</si>
  <si>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</si>
  <si>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</si>
  <si>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</si>
  <si>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</si>
  <si>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</si>
  <si>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</si>
  <si>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</si>
  <si>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</si>
  <si>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</si>
  <si>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</si>
  <si>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</si>
  <si>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</si>
  <si>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</si>
  <si>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</si>
  <si>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</si>
  <si>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</si>
  <si>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</si>
  <si>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</si>
  <si>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</si>
  <si>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</si>
  <si>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</si>
  <si>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</si>
  <si>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</si>
  <si>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</si>
  <si>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</si>
  <si>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</si>
  <si>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</si>
  <si>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</si>
  <si>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</si>
  <si>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</si>
  <si>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</si>
  <si>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</si>
  <si>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</si>
  <si>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</si>
  <si>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</si>
  <si>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</si>
  <si>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</si>
  <si>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</si>
  <si>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</si>
  <si>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</si>
  <si>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</si>
  <si>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</si>
  <si>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</si>
  <si>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</si>
  <si>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</si>
  <si>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</si>
  <si>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</si>
  <si>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</si>
  <si>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</si>
  <si>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</si>
  <si>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</si>
  <si>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</si>
  <si>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</si>
  <si>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</si>
  <si>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</si>
  <si>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</si>
  <si>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</si>
  <si>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</si>
  <si>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</si>
  <si>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</si>
  <si>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</si>
  <si>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</si>
  <si>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</si>
  <si>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</si>
  <si>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</si>
  <si>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</si>
  <si>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</si>
  <si>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</si>
  <si>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</si>
  <si>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</si>
  <si>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</si>
  <si>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</si>
  <si>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</si>
  <si>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</si>
  <si>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</si>
  <si>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</si>
  <si>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</si>
  <si>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</si>
  <si>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</si>
  <si>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</si>
  <si>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</si>
  <si>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</si>
  <si>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</si>
  <si>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</si>
  <si>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</si>
  <si>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</si>
  <si>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</si>
  <si>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</si>
  <si>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</si>
  <si>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</si>
  <si>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</si>
  <si>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</si>
  <si>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</si>
  <si>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</si>
  <si>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</si>
  <si>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</si>
  <si>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</si>
  <si>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</si>
  <si>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</si>
  <si>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</si>
  <si>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</si>
  <si>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</si>
  <si>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</si>
  <si>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</si>
  <si>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</si>
  <si>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</si>
  <si>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</si>
  <si>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</si>
  <si>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</si>
  <si>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</si>
  <si>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</si>
  <si>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</si>
  <si>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</si>
  <si>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</si>
  <si>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</si>
  <si>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</si>
  <si>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</si>
  <si>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</si>
  <si>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</si>
  <si>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</si>
  <si>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</si>
  <si>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</si>
  <si>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</si>
  <si>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</si>
  <si>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</si>
  <si>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</si>
  <si>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</si>
  <si>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</si>
  <si>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</si>
  <si>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</si>
  <si>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</si>
  <si>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</si>
  <si>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</si>
  <si>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</si>
  <si>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</si>
  <si>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</si>
  <si>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</si>
  <si>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</si>
  <si>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</si>
  <si>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</si>
  <si>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</si>
  <si>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</si>
  <si>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</si>
  <si>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</si>
  <si>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</si>
  <si>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</si>
  <si>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</si>
  <si>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</si>
  <si>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</si>
  <si>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</si>
  <si>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</si>
  <si>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</si>
  <si>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</si>
  <si>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</si>
  <si>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</si>
  <si>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</si>
  <si>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</si>
  <si>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</si>
  <si>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</si>
  <si>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</si>
  <si>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</si>
  <si>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</si>
  <si>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</si>
  <si>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</si>
  <si>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</si>
  <si>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</si>
  <si>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</si>
  <si>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</si>
  <si>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</si>
  <si>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</si>
  <si>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</si>
  <si>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</si>
  <si>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</si>
  <si>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</si>
  <si>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</si>
  <si>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</si>
  <si>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</si>
  <si>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</si>
  <si>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</si>
  <si>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</si>
  <si>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</si>
  <si>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</si>
  <si>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</si>
  <si>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</si>
  <si>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</si>
  <si>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</si>
  <si>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</si>
  <si>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</si>
  <si>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</si>
  <si>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</si>
  <si>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</si>
  <si>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</si>
  <si>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</si>
  <si>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</si>
  <si>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</si>
  <si>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</si>
  <si>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</si>
  <si>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</si>
  <si>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</si>
  <si>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</si>
  <si>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</si>
  <si>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</si>
  <si>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</si>
  <si>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</si>
  <si>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</si>
  <si>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</si>
  <si>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</si>
  <si>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</si>
  <si>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</si>
  <si>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</si>
  <si>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</si>
  <si>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</si>
  <si>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</si>
  <si>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</si>
  <si>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</si>
  <si>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</si>
  <si>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</si>
  <si>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</si>
  <si>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</si>
  <si>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</si>
  <si>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</si>
  <si>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</si>
  <si>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</si>
  <si>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</si>
  <si>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</si>
  <si>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</si>
  <si>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</si>
  <si>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</si>
  <si>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</si>
  <si>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</si>
  <si>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</si>
  <si>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</si>
  <si>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</si>
  <si>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</si>
  <si>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</si>
  <si>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</si>
  <si>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</si>
  <si>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</si>
  <si>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</si>
  <si>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</si>
  <si>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</si>
  <si>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</si>
  <si>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</si>
  <si>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</si>
  <si>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</si>
  <si>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</si>
  <si>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</si>
  <si>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</si>
  <si>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</si>
  <si>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</si>
  <si>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</si>
  <si>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</si>
  <si>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</si>
  <si>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</si>
  <si>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</si>
  <si>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</si>
  <si>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</si>
  <si>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</si>
  <si>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</si>
  <si>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</si>
  <si>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</si>
  <si>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</si>
  <si>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</si>
  <si>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</si>
  <si>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</si>
  <si>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</si>
  <si>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</si>
  <si>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</si>
  <si>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</si>
  <si>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</si>
  <si>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</si>
  <si>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</si>
  <si>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</si>
  <si>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</si>
  <si>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</si>
  <si>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</si>
  <si>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</si>
  <si>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</si>
  <si>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</si>
  <si>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</si>
  <si>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</si>
  <si>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</si>
  <si>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</si>
  <si>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</si>
  <si>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</si>
  <si>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</si>
  <si>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</si>
  <si>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</si>
  <si>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</si>
  <si>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</si>
  <si>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</si>
  <si>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</si>
  <si>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</si>
  <si>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</si>
  <si>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</si>
  <si>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</si>
  <si>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</si>
  <si>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</si>
  <si>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</si>
  <si>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</si>
  <si>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</si>
  <si>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</si>
  <si>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</si>
  <si>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</si>
  <si>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</si>
  <si>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</si>
  <si>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</si>
  <si>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</si>
  <si>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</si>
  <si>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</si>
  <si>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</si>
  <si>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</si>
  <si>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</si>
  <si>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</si>
  <si>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</si>
  <si>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</si>
  <si>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</si>
  <si>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</si>
  <si>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</si>
  <si>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</si>
  <si>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</si>
  <si>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</si>
  <si>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</si>
  <si>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</si>
  <si>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</si>
  <si>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</si>
  <si>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</si>
  <si>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</si>
  <si>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</si>
  <si>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</si>
  <si>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</si>
  <si>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</si>
  <si>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</si>
  <si>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</si>
  <si>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</si>
  <si>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</si>
  <si>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</si>
  <si>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</si>
  <si>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</si>
  <si>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</si>
  <si>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</si>
  <si>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</si>
  <si>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</si>
  <si>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</si>
  <si>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</si>
  <si>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</si>
  <si>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</si>
  <si>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</si>
  <si>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</si>
  <si>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</si>
  <si>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</si>
  <si>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</si>
  <si>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</si>
  <si>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</si>
  <si>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</si>
  <si>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</si>
  <si>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</si>
  <si>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</si>
  <si>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</si>
  <si>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</si>
  <si>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</si>
  <si>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</si>
  <si>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</si>
  <si>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</si>
  <si>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</si>
  <si>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</si>
  <si>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</si>
  <si>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</si>
  <si>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</si>
  <si>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</si>
  <si>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</si>
  <si>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</si>
  <si>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</si>
  <si>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</si>
  <si>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</si>
  <si>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</si>
  <si>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</si>
  <si>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</si>
  <si>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</si>
  <si>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</si>
  <si>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</si>
  <si>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</si>
  <si>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</si>
  <si>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</si>
  <si>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</si>
  <si>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</si>
  <si>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</si>
  <si>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</si>
  <si>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</si>
  <si>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</si>
  <si>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</si>
  <si>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</si>
  <si>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</si>
  <si>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</si>
  <si>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</si>
  <si>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</si>
  <si>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</si>
  <si>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</si>
  <si>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</si>
  <si>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</si>
  <si>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</si>
  <si>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</si>
  <si>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</si>
  <si>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</si>
  <si>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</si>
  <si>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</si>
  <si>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</si>
  <si>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</si>
  <si>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</si>
  <si>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</si>
  <si>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</si>
  <si>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</si>
  <si>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</si>
  <si>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</si>
  <si>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</si>
  <si>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</si>
  <si>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</si>
  <si>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</si>
  <si>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</si>
  <si>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</si>
  <si>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</si>
  <si>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</si>
  <si>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</si>
  <si>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</si>
  <si>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</si>
  <si>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</si>
  <si>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</si>
  <si>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</si>
  <si>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</si>
  <si>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</si>
  <si>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</si>
  <si>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</si>
  <si>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</si>
  <si>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</si>
  <si>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</si>
  <si>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</si>
  <si>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</si>
  <si>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</si>
  <si>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</si>
  <si>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</si>
  <si>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</si>
  <si>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</si>
  <si>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</si>
  <si>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</si>
  <si>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</si>
  <si>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</si>
  <si>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</si>
  <si>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</si>
  <si>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</si>
  <si>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</si>
  <si>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</si>
  <si>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</si>
  <si>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</si>
  <si>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</si>
  <si>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</si>
  <si>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</si>
  <si>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</si>
  <si>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</si>
  <si>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</si>
  <si>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</si>
  <si>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</si>
  <si>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</si>
  <si>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</si>
  <si>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</si>
  <si>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</si>
  <si>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</si>
  <si>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</si>
  <si>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</si>
  <si>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</si>
  <si>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</si>
  <si>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</si>
  <si>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</si>
  <si>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</si>
  <si>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</si>
  <si>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</si>
  <si>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</si>
  <si>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</si>
  <si>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</si>
  <si>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</si>
  <si>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</si>
  <si>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</si>
  <si>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</si>
  <si>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</si>
  <si>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</si>
  <si>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</si>
  <si>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</si>
  <si>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</si>
  <si>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</si>
  <si>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</si>
  <si>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</si>
  <si>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</si>
  <si>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</si>
  <si>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</si>
  <si>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</si>
  <si>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</si>
  <si>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</si>
  <si>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</si>
  <si>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</si>
  <si>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</si>
  <si>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</si>
  <si>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</si>
  <si>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</si>
  <si>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</si>
  <si>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</si>
  <si>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</si>
  <si>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</si>
  <si>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</si>
  <si>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</si>
  <si>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</si>
  <si>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</si>
  <si>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</si>
  <si>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</si>
  <si>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</si>
  <si>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</si>
  <si>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</si>
  <si>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</si>
  <si>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</si>
  <si>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</si>
  <si>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</si>
  <si>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</si>
  <si>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</si>
  <si>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</si>
  <si>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</si>
  <si>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</si>
  <si>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</si>
  <si>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</si>
  <si>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</si>
  <si>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</si>
  <si>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</si>
  <si>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</si>
  <si>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</si>
  <si>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</si>
  <si>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</si>
  <si>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</si>
  <si>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</si>
  <si>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</si>
  <si>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</si>
  <si>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</si>
  <si>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</si>
  <si>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</si>
  <si>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</si>
  <si>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</si>
  <si>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</si>
  <si>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</si>
  <si>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</si>
  <si>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</si>
  <si>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</si>
  <si>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</si>
  <si>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</si>
  <si>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</si>
  <si>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</si>
  <si>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</si>
  <si>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</si>
  <si>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</si>
  <si>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</si>
  <si>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</si>
  <si>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</si>
  <si>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</si>
  <si>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</si>
  <si>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</si>
  <si>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</si>
  <si>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</si>
  <si>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</si>
  <si>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</si>
  <si>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</si>
  <si>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</si>
  <si>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</si>
  <si>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</si>
  <si>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</si>
  <si>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</si>
  <si>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</si>
  <si>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</si>
  <si>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</si>
  <si>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</si>
  <si>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</si>
  <si>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</si>
  <si>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</si>
  <si>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</si>
  <si>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</si>
  <si>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</si>
  <si>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</si>
  <si>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</si>
  <si>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</si>
  <si>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</si>
  <si>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</si>
  <si>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</si>
  <si>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</si>
  <si>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</si>
  <si>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</si>
  <si>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</si>
  <si>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</si>
  <si>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</si>
  <si>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</si>
  <si>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</si>
  <si>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</si>
  <si>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</si>
  <si>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</si>
  <si>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</si>
  <si>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</si>
  <si>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</si>
  <si>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</si>
  <si>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</si>
  <si>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</si>
  <si>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</si>
  <si>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</si>
  <si>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</si>
  <si>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</si>
  <si>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</si>
  <si>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</si>
  <si>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</si>
  <si>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</si>
  <si>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</si>
  <si>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</si>
  <si>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</si>
  <si>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</si>
  <si>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</si>
  <si>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</si>
  <si>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</si>
  <si>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</si>
  <si>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</si>
  <si>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</si>
  <si>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</si>
  <si>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</si>
  <si>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</si>
  <si>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</si>
  <si>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</si>
  <si>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</si>
  <si>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</si>
  <si>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</si>
  <si>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</si>
  <si>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</si>
  <si>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</si>
  <si>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</si>
  <si>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</si>
  <si>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</si>
  <si>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</si>
  <si>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</si>
  <si>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</si>
  <si>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</si>
  <si>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</si>
  <si>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</si>
  <si>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</si>
  <si>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</si>
  <si>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</si>
  <si>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</si>
  <si>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</si>
  <si>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</si>
  <si>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</si>
  <si>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</si>
  <si>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</si>
  <si>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</si>
  <si>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</si>
  <si>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</si>
  <si>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</si>
  <si>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</si>
  <si>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</si>
  <si>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</si>
  <si>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</si>
  <si>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</si>
  <si>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</si>
  <si>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</si>
  <si>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</si>
  <si>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</si>
  <si>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</si>
  <si>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</si>
  <si>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</si>
  <si>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</si>
  <si>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</si>
  <si>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</si>
  <si>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</si>
  <si>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</si>
  <si>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</si>
  <si>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</si>
  <si>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</si>
  <si>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</si>
  <si>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</si>
  <si>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</si>
  <si>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</si>
  <si>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</si>
  <si>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</si>
  <si>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</si>
  <si>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</si>
  <si>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</si>
  <si>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</si>
  <si>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</si>
  <si>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</si>
  <si>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</si>
  <si>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</si>
  <si>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</si>
  <si>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</si>
  <si>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</si>
  <si>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</si>
  <si>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</si>
  <si>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</si>
  <si>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</si>
  <si>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</si>
  <si>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</si>
  <si>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</si>
  <si>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</si>
  <si>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</si>
  <si>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</si>
  <si>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</si>
  <si>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</si>
  <si>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</si>
  <si>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</si>
  <si>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</si>
  <si>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</si>
  <si>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</si>
  <si>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</si>
  <si>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</si>
  <si>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</si>
  <si>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</si>
  <si>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</si>
  <si>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</si>
  <si>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</si>
  <si>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</si>
  <si>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</si>
  <si>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</si>
  <si>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</si>
  <si>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</si>
  <si>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</si>
  <si>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</si>
  <si>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</si>
  <si>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</si>
  <si>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</si>
  <si>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</si>
  <si>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</si>
  <si>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</si>
  <si>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</si>
  <si>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</si>
  <si>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</si>
  <si>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</si>
  <si>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</si>
  <si>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</si>
  <si>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</si>
  <si>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</si>
  <si>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</si>
  <si>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</si>
  <si>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</si>
  <si>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</si>
  <si>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</si>
  <si>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</si>
  <si>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</si>
  <si>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</si>
  <si>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</si>
  <si>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</si>
  <si>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</si>
  <si>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</si>
  <si>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</si>
  <si>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</si>
  <si>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</si>
  <si>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</si>
  <si>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</si>
  <si>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</si>
  <si>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</si>
  <si>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</si>
  <si>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</si>
  <si>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</si>
  <si>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</si>
  <si>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</si>
  <si>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</si>
  <si>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</si>
  <si>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</si>
  <si>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</si>
  <si>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</si>
  <si>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</si>
  <si>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</si>
  <si>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</si>
  <si>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</si>
  <si>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</si>
  <si>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</si>
  <si>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</si>
  <si>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</si>
  <si>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</si>
  <si>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</si>
  <si>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</si>
  <si>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</si>
  <si>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</si>
  <si>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</si>
  <si>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</si>
  <si>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</si>
  <si>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</si>
  <si>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</si>
  <si>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</si>
  <si>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</si>
  <si>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</si>
  <si>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</si>
  <si>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</si>
  <si>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</si>
  <si>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</si>
  <si>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</si>
  <si>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</si>
  <si>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</si>
  <si>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</si>
  <si>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</si>
  <si>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</si>
  <si>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</si>
  <si>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</si>
  <si>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</si>
  <si>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</si>
  <si>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</si>
  <si>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</si>
  <si>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</si>
  <si>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</si>
  <si>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</si>
  <si>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</si>
  <si>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</si>
  <si>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</si>
  <si>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</si>
  <si>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</si>
  <si>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</si>
  <si>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</si>
  <si>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</si>
  <si>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</si>
  <si>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</si>
  <si>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</si>
  <si>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</si>
  <si>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</si>
  <si>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</si>
  <si>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</si>
  <si>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</si>
  <si>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</si>
  <si>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</si>
  <si>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</si>
  <si>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</si>
  <si>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</si>
  <si>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</si>
  <si>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</si>
  <si>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</si>
  <si>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</si>
  <si>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</si>
  <si>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</si>
  <si>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</si>
  <si>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</si>
  <si>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</si>
  <si>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</si>
  <si>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</si>
  <si>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</si>
  <si>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</si>
  <si>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</si>
  <si>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</si>
  <si>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</si>
  <si>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</si>
  <si>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</si>
  <si>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</si>
  <si>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</si>
  <si>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</si>
  <si>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</si>
  <si>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</si>
  <si>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</si>
  <si>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</si>
  <si>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</si>
  <si>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</si>
  <si>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</si>
  <si>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</si>
  <si>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</si>
  <si>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</si>
  <si>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</si>
  <si>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</si>
  <si>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</si>
  <si>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</si>
  <si>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</si>
  <si>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</si>
  <si>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</si>
  <si>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</si>
  <si>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</si>
  <si>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</si>
  <si>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</si>
  <si>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</si>
  <si>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</si>
  <si>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</si>
  <si>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</si>
  <si>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</si>
  <si>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</si>
  <si>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</si>
  <si>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</si>
  <si>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</si>
  <si>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</si>
  <si>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</si>
  <si>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</si>
  <si>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</si>
  <si>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</si>
  <si>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</si>
  <si>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</si>
  <si>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</si>
  <si>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</si>
  <si>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</si>
  <si>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</si>
  <si>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</si>
  <si>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</si>
  <si>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</si>
  <si>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</si>
  <si>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</si>
  <si>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</si>
  <si>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</si>
  <si>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</si>
  <si>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</si>
  <si>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</si>
  <si>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</si>
  <si>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</si>
  <si>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</si>
  <si>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</si>
  <si>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</si>
  <si>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</si>
  <si>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</si>
  <si>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</si>
  <si>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</si>
  <si>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</si>
  <si>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</si>
  <si>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</si>
  <si>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</si>
  <si>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</si>
  <si>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</si>
  <si>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</si>
  <si>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</si>
  <si>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</si>
  <si>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</si>
  <si>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</si>
  <si>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</si>
  <si>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</si>
  <si>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</si>
  <si>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</si>
  <si>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</si>
  <si>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</si>
  <si>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</si>
  <si>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</si>
  <si>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</si>
  <si>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</si>
  <si>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</si>
  <si>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</si>
  <si>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</si>
  <si>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</si>
  <si>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</si>
  <si>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</si>
  <si>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</si>
  <si>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</si>
  <si>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</si>
  <si>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</si>
  <si>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</si>
  <si>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</si>
  <si>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</si>
  <si>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</si>
  <si>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</si>
  <si>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</si>
  <si>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</si>
  <si>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</si>
  <si>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</si>
  <si>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</si>
  <si>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</si>
  <si>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</si>
  <si>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</si>
  <si>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</si>
  <si>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</si>
  <si>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</si>
  <si>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</si>
  <si>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</si>
  <si>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</si>
  <si>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</si>
  <si>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</si>
  <si>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</si>
  <si>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</si>
  <si>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</si>
  <si>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</si>
  <si>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</si>
  <si>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</si>
  <si>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</si>
  <si>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</si>
  <si>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</si>
  <si>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</si>
  <si>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</si>
  <si>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</si>
  <si>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</si>
  <si>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</si>
  <si>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</si>
  <si>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</si>
  <si>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</si>
  <si>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</si>
  <si>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</si>
  <si>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</si>
  <si>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</si>
  <si>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</si>
  <si>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</si>
  <si>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</si>
  <si>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</si>
  <si>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</si>
  <si>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</si>
  <si>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</si>
  <si>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</si>
  <si>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</si>
  <si>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</si>
  <si>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</si>
  <si>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</si>
  <si>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</si>
  <si>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</si>
  <si>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</si>
  <si>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</si>
  <si>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</si>
  <si>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</si>
  <si>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</si>
  <si>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</si>
  <si>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</si>
  <si>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</si>
  <si>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</si>
  <si>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</si>
  <si>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</si>
  <si>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</si>
  <si>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</si>
  <si>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</si>
  <si>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</si>
  <si>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</si>
  <si>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</si>
  <si>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</si>
  <si>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</si>
  <si>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</si>
  <si>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</si>
  <si>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</si>
  <si>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</si>
  <si>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</si>
  <si>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</si>
  <si>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</si>
  <si>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</si>
  <si>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</si>
  <si>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</si>
  <si>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</si>
  <si>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</si>
  <si>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</si>
  <si>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</si>
  <si>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</si>
  <si>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</si>
  <si>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</si>
  <si>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</si>
  <si>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</si>
  <si>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</si>
  <si>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</si>
  <si>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</si>
  <si>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</si>
  <si>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</si>
  <si>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</si>
  <si>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</si>
  <si>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</si>
  <si>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</si>
  <si>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</si>
  <si>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</si>
  <si>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</si>
  <si>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</si>
  <si>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</si>
  <si>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</si>
  <si>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</si>
  <si>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</si>
  <si>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</si>
  <si>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</si>
  <si>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</si>
  <si>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</si>
  <si>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</si>
  <si>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</si>
  <si>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</si>
  <si>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</si>
  <si>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</si>
  <si>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</si>
  <si>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</si>
  <si>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</si>
  <si>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</si>
  <si>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</si>
  <si>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</si>
  <si>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</si>
  <si>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</si>
  <si>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</si>
  <si>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</si>
  <si>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</si>
  <si>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</si>
  <si>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</si>
  <si>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</si>
  <si>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</si>
  <si>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</si>
  <si>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</si>
  <si>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</si>
  <si>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</si>
  <si>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</si>
  <si>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</si>
  <si>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</si>
  <si>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</si>
  <si>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</si>
  <si>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</si>
  <si>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</si>
  <si>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</si>
  <si>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</si>
  <si>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</si>
  <si>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</si>
  <si>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</si>
  <si>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</si>
  <si>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</si>
  <si>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</si>
  <si>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</si>
  <si>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</si>
  <si>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</si>
  <si>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</si>
  <si>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</si>
  <si>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</si>
  <si>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</si>
  <si>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</si>
  <si>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</si>
  <si>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</si>
  <si>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</si>
  <si>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</si>
  <si>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</si>
  <si>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</si>
  <si>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</si>
  <si>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</si>
  <si>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</si>
  <si>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</si>
  <si>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</si>
  <si>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</si>
  <si>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</si>
  <si>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</si>
  <si>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</si>
  <si>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</si>
  <si>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</si>
  <si>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</si>
  <si>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</si>
  <si>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</si>
  <si>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</si>
  <si>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</si>
  <si>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</si>
  <si>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</si>
  <si>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</si>
  <si>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</si>
  <si>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</si>
  <si>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</si>
  <si>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</si>
  <si>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</si>
  <si>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</si>
  <si>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</si>
  <si>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</si>
  <si>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</si>
  <si>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</si>
  <si>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</si>
  <si>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</si>
  <si>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</si>
  <si>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</si>
  <si>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</si>
  <si>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</si>
  <si>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</si>
  <si>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</si>
  <si>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</si>
  <si>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</si>
  <si>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</si>
  <si>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</si>
  <si>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</si>
  <si>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</si>
  <si>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</si>
  <si>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</si>
  <si>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</si>
  <si>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</si>
  <si>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</si>
  <si>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</si>
  <si>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</si>
  <si>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</si>
  <si>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</si>
  <si>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</si>
  <si>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</si>
  <si>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</si>
  <si>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</si>
  <si>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</si>
  <si>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</si>
  <si>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</si>
  <si>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</si>
  <si>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</si>
  <si>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</si>
  <si>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</si>
  <si>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</si>
  <si>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</si>
  <si>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</si>
  <si>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</si>
  <si>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</si>
  <si>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</si>
  <si>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</si>
  <si>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</si>
  <si>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</si>
  <si>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</si>
  <si>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</si>
  <si>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</si>
  <si>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</si>
  <si>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</si>
  <si>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</si>
  <si>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</si>
  <si>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</si>
  <si>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</si>
  <si>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</si>
  <si>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</si>
  <si>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</si>
  <si>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</si>
  <si>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</si>
  <si>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</si>
  <si>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</si>
  <si>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</si>
  <si>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</si>
  <si>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</si>
  <si>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</si>
  <si>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</si>
  <si>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</si>
  <si>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</si>
  <si>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</si>
  <si>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</si>
  <si>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</si>
  <si>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</si>
  <si>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</si>
  <si>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</si>
  <si>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</si>
  <si>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</si>
  <si>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</si>
  <si>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</si>
  <si>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</si>
  <si>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</si>
  <si>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</si>
  <si>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</si>
  <si>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</si>
  <si>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</si>
  <si>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</si>
  <si>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</si>
  <si>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</si>
  <si>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</si>
  <si>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</si>
  <si>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</si>
  <si>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</si>
  <si>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</si>
  <si>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</si>
  <si>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</si>
  <si>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</si>
  <si>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</si>
  <si>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</si>
  <si>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</si>
  <si>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</si>
  <si>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</si>
  <si>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</si>
  <si>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</si>
  <si>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</si>
  <si>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</si>
  <si>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</si>
  <si>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</si>
  <si>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</si>
  <si>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</si>
  <si>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</si>
  <si>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</si>
  <si>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</si>
  <si>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</si>
  <si>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</si>
  <si>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</si>
  <si>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</si>
  <si>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</si>
  <si>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</si>
  <si>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</si>
  <si>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</si>
  <si>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</si>
  <si>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</si>
  <si>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</si>
  <si>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</si>
  <si>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</si>
  <si>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</si>
  <si>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</si>
  <si>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</si>
  <si>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</si>
  <si>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</si>
  <si>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</si>
  <si>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</si>
  <si>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</si>
  <si>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</si>
  <si>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</si>
  <si>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</si>
  <si>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</si>
  <si>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</si>
  <si>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</si>
  <si>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</si>
  <si>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</si>
  <si>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</si>
  <si>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</si>
  <si>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</si>
  <si>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</si>
  <si>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</si>
  <si>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</si>
  <si>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</si>
  <si>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</si>
  <si>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</si>
  <si>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</si>
  <si>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</si>
  <si>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</si>
  <si>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</si>
  <si>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</si>
  <si>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</si>
  <si>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</si>
  <si>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</si>
  <si>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</si>
  <si>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</si>
  <si>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</si>
  <si>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</si>
  <si>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</si>
  <si>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</si>
  <si>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</si>
  <si>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</si>
  <si>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</si>
  <si>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</si>
  <si>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</si>
  <si>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</si>
  <si>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</si>
  <si>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</si>
  <si>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</si>
  <si>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</si>
  <si>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</si>
  <si>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</si>
  <si>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</si>
  <si>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</si>
  <si>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</si>
  <si>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</si>
  <si>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</si>
  <si>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</si>
  <si>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</si>
  <si>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</si>
  <si>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</si>
  <si>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</si>
  <si>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</si>
  <si>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</si>
  <si>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</si>
  <si>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</si>
  <si>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</si>
  <si>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</si>
  <si>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</si>
  <si>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</si>
  <si>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</si>
  <si>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</si>
  <si>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</si>
  <si>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</si>
  <si>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</si>
  <si>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</si>
  <si>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</si>
  <si>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</si>
  <si>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</si>
  <si>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</si>
  <si>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</si>
  <si>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</si>
  <si>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</si>
  <si>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</si>
  <si>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</si>
  <si>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</si>
  <si>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</si>
  <si>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</si>
  <si>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</si>
  <si>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</si>
  <si>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</si>
  <si>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</si>
  <si>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</si>
  <si>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</si>
  <si>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</si>
  <si>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</si>
  <si>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</si>
  <si>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</si>
  <si>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</si>
  <si>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</si>
  <si>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</si>
  <si>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</si>
  <si>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</si>
  <si>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</si>
  <si>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</si>
  <si>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</si>
  <si>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</si>
  <si>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</si>
  <si>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</si>
  <si>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</si>
  <si>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</si>
  <si>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</si>
  <si>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</si>
  <si>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</si>
  <si>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</si>
  <si>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</si>
  <si>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</si>
  <si>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</si>
  <si>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</si>
  <si>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</si>
  <si>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</si>
  <si>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</si>
  <si>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</si>
  <si>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</si>
  <si>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</si>
  <si>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</si>
  <si>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</si>
  <si>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</si>
  <si>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</si>
  <si>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</si>
  <si>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</si>
  <si>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</si>
  <si>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</si>
  <si>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</si>
  <si>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</si>
  <si>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</si>
  <si>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</si>
  <si>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</si>
  <si>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</si>
  <si>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</si>
  <si>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</si>
  <si>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</si>
  <si>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</si>
  <si>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</si>
  <si>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</si>
  <si>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</si>
  <si>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</si>
  <si>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</si>
  <si>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</si>
  <si>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</si>
  <si>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</si>
  <si>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</si>
  <si>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</si>
  <si>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</si>
  <si>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</si>
  <si>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</si>
  <si>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</si>
  <si>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</si>
  <si>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</si>
  <si>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</si>
  <si>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</si>
  <si>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</si>
  <si>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</si>
  <si>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</si>
  <si>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</si>
  <si>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</si>
  <si>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</si>
  <si>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</si>
  <si>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</si>
  <si>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</si>
  <si>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</si>
  <si>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</si>
  <si>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</si>
  <si>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</si>
  <si>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</si>
  <si>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</si>
  <si>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</si>
  <si>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</si>
  <si>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</si>
  <si>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</si>
  <si>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</si>
  <si>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</si>
  <si>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</si>
  <si>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</si>
  <si>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</si>
  <si>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</si>
  <si>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</si>
  <si>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</si>
  <si>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</si>
  <si>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</si>
  <si>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</si>
  <si>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</si>
  <si>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</si>
  <si>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</si>
  <si>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</si>
  <si>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</si>
  <si>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</si>
  <si>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</si>
  <si>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</si>
  <si>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</si>
  <si>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</si>
  <si>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</si>
  <si>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</si>
  <si>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</si>
  <si>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</si>
  <si>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</si>
  <si>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</si>
  <si>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</si>
  <si>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</si>
  <si>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</si>
  <si>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</si>
  <si>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</si>
  <si>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</si>
  <si>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</si>
  <si>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</si>
  <si>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</si>
  <si>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</si>
  <si>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</si>
  <si>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</si>
  <si>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</si>
  <si>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</si>
  <si>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</si>
  <si>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</si>
  <si>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</si>
  <si>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</si>
  <si>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</si>
  <si>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</si>
  <si>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</si>
  <si>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</si>
  <si>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</si>
  <si>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</si>
  <si>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</si>
  <si>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</si>
  <si>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</si>
  <si>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</si>
  <si>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</si>
  <si>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</si>
  <si>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</si>
  <si>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</si>
  <si>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</si>
  <si>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</si>
  <si>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</si>
  <si>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</si>
  <si>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</si>
  <si>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</si>
  <si>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</si>
  <si>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</si>
  <si>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</si>
  <si>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</si>
  <si>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</si>
  <si>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</si>
  <si>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</si>
  <si>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</si>
  <si>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</si>
  <si>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</si>
  <si>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</si>
  <si>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</si>
  <si>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</si>
  <si>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</si>
  <si>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</si>
  <si>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</si>
  <si>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</si>
  <si>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</si>
  <si>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</si>
  <si>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</si>
  <si>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</si>
  <si>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</si>
  <si>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</si>
  <si>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</si>
  <si>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</si>
  <si>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</si>
  <si>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</si>
  <si>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</si>
  <si>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</si>
  <si>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</si>
  <si>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</si>
  <si>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</si>
  <si>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</si>
  <si>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</si>
  <si>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</si>
  <si>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</si>
  <si>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</si>
  <si>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</si>
  <si>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</si>
  <si>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</si>
  <si>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</si>
  <si>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</si>
  <si>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</si>
  <si>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</si>
  <si>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</si>
  <si>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</si>
  <si>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</si>
  <si>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</si>
  <si>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</si>
  <si>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</si>
  <si>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</si>
  <si>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</si>
  <si>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</si>
  <si>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</si>
  <si>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</si>
  <si>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</si>
  <si>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</si>
  <si>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</si>
  <si>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</si>
  <si>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</si>
  <si>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</si>
  <si>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</si>
  <si>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</si>
  <si>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</si>
  <si>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</si>
  <si>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</si>
  <si>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</si>
  <si>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</si>
  <si>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</si>
  <si>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</si>
  <si>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</si>
  <si>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</si>
  <si>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</si>
  <si>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</si>
  <si>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</si>
  <si>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</si>
  <si>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</si>
  <si>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</si>
  <si>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</si>
  <si>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</si>
  <si>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</si>
  <si>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</si>
  <si>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</si>
  <si>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</si>
  <si>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</si>
  <si>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</si>
  <si>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</si>
  <si>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</si>
  <si>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</si>
  <si>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</si>
  <si>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</si>
  <si>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</si>
  <si>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</si>
  <si>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</si>
  <si>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</si>
  <si>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</si>
  <si>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</si>
  <si>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</si>
  <si>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</si>
  <si>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</si>
  <si>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</si>
  <si>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</si>
  <si>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</si>
  <si>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</si>
  <si>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</si>
  <si>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</si>
  <si>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</si>
  <si>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</si>
  <si>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</si>
  <si>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</si>
  <si>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</si>
  <si>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</si>
  <si>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</si>
  <si>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</si>
  <si>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</si>
  <si>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</si>
  <si>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</si>
  <si>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</si>
  <si>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</si>
  <si>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</si>
  <si>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</si>
  <si>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</si>
  <si>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</si>
  <si>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</si>
  <si>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</si>
  <si>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</si>
  <si>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</si>
  <si>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</si>
  <si>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</si>
  <si>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</si>
  <si>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</si>
  <si>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</si>
  <si>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</si>
  <si>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</si>
  <si>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</si>
  <si>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</si>
  <si>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</si>
  <si>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</si>
  <si>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</si>
  <si>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</si>
  <si>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</si>
  <si>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</si>
  <si>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</si>
  <si>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</si>
  <si>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</si>
  <si>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</si>
  <si>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</si>
  <si>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</si>
  <si>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</si>
  <si>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</si>
  <si>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</si>
  <si>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</si>
  <si>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</si>
  <si>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</si>
  <si>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</si>
  <si>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</si>
  <si>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</si>
  <si>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</si>
  <si>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</si>
  <si>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</si>
  <si>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</si>
  <si>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</si>
  <si>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</si>
  <si>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</si>
  <si>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</si>
  <si>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</si>
  <si>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</si>
  <si>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</si>
  <si>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</si>
  <si>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</si>
  <si>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</si>
  <si>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</si>
  <si>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</si>
  <si>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</si>
  <si>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</si>
  <si>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</si>
  <si>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</si>
  <si>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</si>
  <si>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</si>
  <si>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</si>
  <si>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</si>
  <si>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</si>
  <si>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</si>
  <si>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</si>
  <si>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</si>
  <si>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</si>
  <si>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</si>
  <si>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</si>
  <si>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</si>
  <si>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</si>
  <si>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</si>
  <si>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</si>
  <si>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</si>
  <si>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</si>
  <si>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</si>
  <si>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</si>
  <si>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</si>
  <si>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</si>
  <si>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</si>
  <si>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</si>
  <si>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</si>
  <si>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</si>
  <si>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</si>
  <si>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</si>
  <si>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</si>
  <si>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</si>
  <si>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</si>
  <si>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</si>
  <si>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</si>
  <si>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</si>
  <si>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</si>
  <si>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</si>
  <si>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</si>
  <si>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</si>
  <si>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</si>
  <si>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</si>
  <si>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</si>
  <si>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</si>
  <si>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</si>
  <si>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</si>
  <si>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</si>
  <si>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</si>
  <si>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</si>
  <si>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</si>
  <si>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</si>
  <si>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</si>
  <si>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</si>
  <si>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</si>
  <si>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</si>
  <si>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</si>
  <si>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</si>
  <si>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</si>
  <si>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</si>
  <si>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</si>
  <si>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</si>
  <si>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</si>
  <si>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</si>
  <si>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</si>
  <si>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</si>
  <si>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</si>
  <si>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</si>
  <si>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</si>
  <si>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</si>
  <si>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</si>
  <si>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</si>
  <si>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</si>
  <si>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</si>
  <si>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</si>
  <si>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</si>
  <si>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</si>
  <si>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</si>
  <si>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</si>
  <si>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</si>
  <si>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</si>
  <si>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</si>
  <si>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</si>
  <si>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</si>
  <si>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</si>
  <si>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</si>
  <si>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</si>
  <si>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</si>
  <si>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</si>
  <si>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</si>
  <si>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</si>
  <si>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</si>
  <si>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</si>
  <si>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</si>
  <si>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</si>
  <si>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</si>
  <si>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</si>
  <si>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</si>
  <si>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</si>
  <si>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</si>
  <si>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</si>
  <si>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</si>
  <si>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</si>
  <si>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</si>
  <si>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</si>
  <si>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</si>
  <si>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</si>
  <si>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</si>
  <si>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</si>
  <si>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</si>
  <si>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</si>
  <si>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</si>
  <si>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</si>
  <si>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</si>
  <si>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</si>
  <si>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</si>
  <si>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</si>
  <si>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</si>
  <si>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</si>
  <si>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</si>
  <si>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</si>
  <si>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</si>
  <si>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</si>
  <si>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</si>
  <si>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</si>
  <si>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</si>
  <si>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</si>
  <si>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</si>
  <si>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</si>
  <si>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</si>
  <si>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</si>
  <si>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</si>
  <si>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</si>
  <si>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</si>
  <si>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</si>
  <si>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</si>
  <si>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</si>
  <si>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</si>
  <si>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</si>
  <si>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</si>
  <si>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</si>
  <si>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</si>
  <si>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</si>
  <si>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</si>
  <si>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</si>
  <si>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</si>
  <si>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</si>
  <si>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</si>
  <si>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</si>
  <si>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</si>
  <si>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</si>
  <si>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</si>
  <si>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</si>
  <si>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</si>
  <si>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</si>
  <si>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</si>
  <si>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</si>
  <si>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</si>
  <si>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</si>
  <si>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</si>
  <si>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</si>
  <si>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</si>
  <si>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</si>
  <si>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</si>
  <si>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</si>
  <si>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</si>
  <si>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</si>
  <si>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</si>
  <si>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</si>
  <si>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</si>
  <si>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</si>
  <si>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</si>
  <si>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</si>
  <si>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</si>
  <si>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</si>
  <si>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</si>
  <si>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</si>
  <si>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</si>
  <si>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</si>
  <si>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</si>
  <si>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</si>
  <si>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</si>
  <si>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</si>
  <si>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</si>
  <si>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</si>
  <si>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</si>
  <si>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</si>
  <si>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</si>
  <si>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</si>
  <si>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</si>
  <si>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</si>
  <si>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</si>
  <si>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</si>
  <si>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</si>
  <si>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</si>
  <si>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</si>
  <si>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</si>
  <si>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</si>
  <si>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</si>
  <si>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</si>
  <si>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</si>
  <si>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</si>
  <si>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</si>
  <si>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</si>
  <si>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</si>
  <si>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</si>
  <si>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</si>
  <si>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</si>
  <si>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</si>
  <si>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</si>
  <si>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</si>
  <si>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</si>
  <si>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</si>
  <si>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</si>
  <si>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</si>
  <si>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</si>
  <si>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</si>
  <si>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</si>
  <si>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</si>
  <si>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</si>
  <si>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</si>
  <si>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</si>
  <si>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</si>
  <si>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</si>
  <si>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</si>
  <si>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</si>
  <si>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</si>
  <si>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</si>
  <si>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</si>
  <si>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</si>
  <si>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</si>
  <si>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</si>
  <si>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</si>
  <si>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</si>
  <si>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</si>
  <si>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</si>
  <si>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</si>
  <si>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</si>
  <si>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</si>
  <si>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</si>
  <si>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</si>
  <si>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</si>
  <si>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</si>
  <si>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</si>
  <si>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</si>
  <si>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</si>
  <si>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</si>
  <si>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</si>
  <si>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</si>
  <si>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</si>
  <si>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</si>
  <si>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</si>
  <si>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</si>
  <si>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</si>
  <si>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</si>
  <si>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</si>
  <si>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</si>
  <si>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</si>
  <si>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</si>
  <si>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</si>
  <si>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</si>
  <si>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</si>
  <si>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</si>
  <si>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</si>
  <si>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</si>
  <si>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</si>
  <si>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</si>
  <si>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</si>
  <si>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</si>
  <si>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</si>
  <si>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</si>
  <si>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</si>
  <si>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</si>
  <si>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</si>
  <si>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</si>
  <si>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</si>
  <si>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</si>
  <si>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</si>
  <si>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</si>
  <si>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</si>
  <si>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</si>
  <si>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</si>
  <si>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</si>
  <si>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</si>
  <si>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</si>
  <si>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</si>
  <si>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</si>
  <si>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</si>
  <si>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</si>
  <si>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</si>
  <si>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</si>
  <si>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</si>
  <si>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</si>
  <si>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</si>
  <si>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</si>
  <si>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</si>
  <si>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</si>
  <si>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</si>
  <si>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</si>
  <si>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</si>
  <si>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</si>
  <si>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</si>
  <si>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</si>
  <si>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</si>
  <si>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</si>
  <si>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</si>
  <si>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</si>
  <si>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</si>
  <si>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</si>
  <si>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</si>
  <si>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</si>
  <si>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</si>
  <si>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</si>
  <si>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</si>
  <si>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</si>
  <si>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</si>
  <si>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</si>
  <si>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</si>
  <si>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</si>
  <si>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</si>
  <si>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</si>
  <si>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</si>
  <si>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</si>
  <si>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</si>
  <si>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</si>
  <si>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</si>
  <si>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</si>
  <si>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</si>
  <si>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</si>
  <si>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</si>
  <si>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</si>
  <si>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</si>
  <si>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</si>
  <si>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</si>
  <si>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</si>
  <si>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</si>
  <si>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</si>
  <si>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</si>
  <si>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</si>
  <si>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</si>
  <si>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</si>
  <si>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</si>
  <si>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</si>
  <si>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</si>
  <si>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</si>
  <si>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</si>
  <si>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</si>
  <si>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</si>
  <si>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</si>
  <si>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</si>
  <si>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</si>
  <si>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</si>
  <si>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</si>
  <si>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</si>
  <si>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</si>
  <si>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</si>
  <si>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</si>
  <si>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</si>
  <si>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</si>
  <si>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</si>
  <si>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</si>
  <si>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</si>
  <si>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</si>
  <si>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</si>
  <si>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</si>
  <si>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</si>
  <si>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</si>
  <si>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</si>
  <si>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</si>
  <si>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</si>
  <si>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</si>
  <si>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</si>
  <si>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</si>
  <si>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</si>
  <si>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</si>
  <si>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</si>
  <si>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</si>
  <si>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</si>
  <si>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</si>
  <si>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</si>
  <si>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</si>
  <si>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</si>
  <si>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</si>
  <si>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</si>
  <si>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</si>
  <si>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</si>
  <si>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</si>
  <si>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</si>
  <si>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</si>
  <si>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</si>
  <si>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</si>
  <si>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</si>
  <si>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</si>
  <si>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</si>
  <si>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</si>
  <si>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</si>
  <si>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</si>
  <si>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</si>
  <si>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</si>
  <si>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</si>
  <si>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</si>
  <si>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</si>
  <si>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</si>
  <si>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</si>
  <si>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</si>
  <si>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</si>
  <si>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</si>
  <si>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</si>
  <si>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</si>
  <si>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</si>
  <si>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</si>
  <si>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</si>
  <si>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</si>
  <si>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</si>
  <si>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</si>
  <si>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</si>
  <si>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</si>
  <si>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</si>
  <si>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</si>
  <si>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</si>
  <si>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</si>
  <si>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</si>
  <si>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</si>
  <si>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</si>
  <si>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</si>
  <si>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</si>
  <si>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</si>
  <si>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</si>
  <si>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</si>
  <si>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</si>
  <si>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</si>
  <si>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</si>
  <si>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</si>
  <si>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</si>
  <si>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</si>
  <si>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</si>
  <si>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</si>
  <si>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</si>
  <si>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</si>
  <si>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</si>
  <si>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</si>
  <si>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</si>
  <si>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</si>
  <si>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</si>
  <si>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</si>
  <si>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</si>
  <si>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</si>
  <si>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</si>
  <si>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</si>
  <si>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</si>
  <si>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</si>
  <si>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</si>
  <si>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</si>
  <si>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</si>
  <si>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</si>
  <si>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</si>
  <si>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</si>
  <si>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</si>
  <si>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</si>
  <si>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</si>
  <si>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</si>
  <si>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</si>
  <si>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</si>
  <si>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</si>
  <si>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</si>
  <si>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</si>
  <si>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</si>
  <si>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</si>
  <si>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</si>
  <si>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</si>
  <si>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</si>
  <si>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</si>
  <si>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</si>
  <si>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</si>
  <si>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</si>
  <si>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</si>
  <si>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</si>
  <si>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</si>
  <si>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</si>
  <si>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</si>
  <si>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</si>
  <si>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</si>
  <si>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</si>
  <si>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</si>
  <si>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</si>
  <si>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</si>
  <si>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</si>
  <si>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</si>
  <si>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</si>
  <si>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</si>
  <si>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</si>
  <si>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</si>
  <si>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</si>
  <si>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</si>
  <si>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</si>
  <si>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</si>
  <si>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</si>
  <si>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</si>
  <si>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</si>
  <si>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</si>
  <si>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</si>
  <si>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</si>
  <si>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</si>
  <si>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</si>
  <si>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</si>
  <si>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</si>
  <si>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</si>
  <si>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</si>
  <si>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</si>
  <si>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</si>
  <si>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</si>
  <si>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</si>
  <si>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</si>
  <si>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</si>
  <si>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</si>
  <si>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</si>
  <si>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</si>
  <si>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</si>
  <si>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</si>
  <si>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</si>
  <si>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</si>
  <si>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</si>
  <si>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</si>
  <si>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</si>
  <si>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</si>
  <si>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</si>
  <si>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</si>
  <si>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</si>
  <si>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</si>
  <si>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</si>
  <si>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</si>
  <si>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</si>
  <si>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</si>
  <si>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</si>
  <si>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</si>
  <si>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</si>
  <si>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</si>
  <si>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</si>
  <si>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</si>
  <si>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</si>
  <si>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</si>
  <si>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</si>
  <si>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</si>
  <si>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</si>
  <si>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</si>
  <si>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</si>
  <si>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</si>
  <si>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</si>
  <si>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</si>
  <si>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</si>
  <si>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</si>
  <si>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</si>
  <si>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</si>
  <si>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</si>
  <si>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</si>
  <si>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</si>
  <si>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</si>
  <si>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</si>
  <si>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</si>
  <si>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</si>
  <si>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</si>
  <si>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</si>
  <si>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</si>
  <si>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</si>
  <si>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</si>
  <si>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</si>
  <si>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</si>
  <si>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</si>
  <si>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</si>
  <si>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</si>
  <si>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</si>
  <si>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</si>
  <si>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</si>
  <si>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</si>
  <si>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</si>
  <si>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</si>
  <si>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</si>
  <si>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</si>
  <si>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</si>
  <si>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</si>
  <si>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</si>
  <si>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</si>
  <si>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</si>
  <si>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</si>
  <si>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</si>
  <si>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</si>
  <si>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</si>
  <si>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</si>
  <si>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</si>
  <si>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</si>
  <si>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</si>
  <si>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</si>
  <si>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</si>
  <si>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</si>
  <si>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</si>
  <si>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</si>
  <si>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</si>
  <si>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</si>
  <si>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</si>
  <si>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</si>
  <si>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</si>
  <si>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</si>
  <si>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</si>
  <si>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</si>
  <si>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</si>
  <si>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</si>
  <si>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</si>
  <si>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</si>
  <si>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</si>
  <si>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</si>
  <si>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</si>
  <si>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</si>
  <si>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</si>
  <si>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</si>
  <si>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</si>
  <si>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</si>
  <si>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</si>
  <si>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</si>
  <si>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</si>
  <si>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</si>
  <si>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</si>
  <si>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</si>
  <si>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</si>
  <si>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</si>
  <si>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</si>
  <si>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</si>
  <si>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</si>
  <si>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</si>
  <si>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</si>
  <si>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</si>
  <si>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</si>
  <si>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</si>
  <si>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</si>
  <si>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</si>
  <si>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</si>
  <si>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</si>
  <si>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</si>
  <si>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</si>
  <si>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</si>
  <si>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</si>
  <si>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</si>
  <si>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</si>
  <si>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</si>
  <si>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</si>
  <si>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</si>
  <si>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</si>
  <si>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</si>
  <si>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</si>
  <si>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</si>
  <si>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</si>
  <si>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</si>
  <si>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</si>
  <si>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</si>
  <si>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</si>
  <si>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</si>
  <si>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</si>
  <si>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</si>
  <si>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</si>
  <si>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</si>
  <si>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</si>
  <si>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</si>
  <si>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</si>
  <si>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</si>
  <si>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</si>
  <si>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</si>
  <si>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</si>
  <si>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</si>
  <si>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</si>
  <si>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</si>
  <si>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</si>
  <si>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</si>
  <si>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</si>
  <si>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</si>
  <si>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</si>
  <si>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</si>
  <si>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</si>
  <si>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</si>
  <si>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</si>
  <si>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</si>
  <si>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</si>
  <si>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</si>
  <si>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</si>
  <si>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</si>
  <si>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</si>
  <si>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</si>
  <si>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</si>
  <si>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</si>
  <si>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</si>
  <si>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</si>
  <si>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</si>
  <si>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</si>
  <si>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</si>
  <si>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</si>
  <si>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</si>
  <si>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</si>
  <si>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</si>
  <si>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</si>
  <si>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</si>
  <si>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</si>
  <si>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</si>
  <si>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</si>
  <si>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</si>
  <si>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</si>
  <si>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</si>
  <si>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</si>
  <si>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</si>
  <si>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</si>
  <si>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</si>
  <si>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</si>
  <si>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</si>
  <si>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</si>
  <si>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</si>
  <si>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</si>
  <si>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</si>
  <si>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</si>
  <si>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</si>
  <si>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</si>
  <si>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</si>
  <si>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</si>
  <si>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</si>
  <si>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</si>
  <si>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</si>
  <si>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</si>
  <si>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</si>
  <si>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</si>
  <si>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</si>
  <si>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</si>
  <si>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</si>
  <si>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</si>
  <si>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</si>
  <si>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</si>
  <si>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</si>
  <si>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</si>
  <si>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</si>
  <si>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</si>
  <si>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</si>
  <si>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</si>
  <si>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</si>
  <si>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</si>
  <si>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</si>
  <si>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</si>
  <si>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</si>
  <si>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</si>
  <si>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</si>
  <si>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</si>
  <si>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</si>
  <si>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</si>
  <si>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</si>
  <si>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</si>
  <si>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</si>
  <si>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</si>
  <si>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</si>
  <si>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</si>
  <si>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</si>
  <si>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</si>
  <si>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</si>
  <si>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</si>
  <si>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</si>
  <si>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</si>
  <si>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</si>
  <si>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</si>
  <si>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</si>
  <si>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</si>
  <si>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</si>
  <si>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</si>
  <si>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</si>
  <si>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</si>
  <si>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</si>
  <si>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</si>
  <si>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</si>
  <si>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</si>
  <si>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</si>
  <si>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</si>
  <si>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</si>
  <si>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</si>
  <si>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</si>
  <si>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</si>
  <si>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</si>
  <si>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</si>
  <si>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</si>
  <si>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</si>
  <si>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</si>
  <si>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</si>
  <si>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</si>
  <si>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</si>
  <si>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</si>
  <si>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</si>
  <si>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</si>
  <si>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</si>
  <si>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</si>
  <si>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</si>
  <si>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</si>
  <si>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</si>
  <si>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</si>
  <si>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</si>
  <si>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</si>
  <si>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</si>
  <si>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</si>
  <si>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</si>
  <si>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</si>
  <si>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</si>
  <si>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</si>
  <si>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</si>
  <si>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</si>
  <si>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</si>
  <si>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</si>
  <si>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</si>
  <si>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</si>
  <si>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</si>
  <si>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</si>
  <si>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</si>
  <si>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</si>
  <si>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</si>
  <si>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</si>
  <si>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</si>
  <si>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</si>
  <si>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</si>
  <si>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</si>
  <si>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</si>
  <si>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</si>
  <si>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</si>
  <si>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</si>
  <si>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</si>
  <si>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</si>
  <si>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</si>
  <si>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</si>
  <si>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</si>
  <si>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</si>
  <si>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</si>
  <si>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</si>
  <si>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</si>
  <si>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</si>
  <si>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</si>
  <si>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</si>
  <si>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</si>
  <si>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</si>
  <si>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</si>
  <si>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</si>
  <si>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</si>
  <si>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</si>
  <si>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</si>
  <si>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</si>
  <si>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</si>
  <si>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</si>
  <si>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</si>
  <si>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</si>
  <si>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</si>
  <si>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</si>
  <si>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</si>
  <si>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</si>
  <si>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</si>
  <si>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</si>
  <si>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</si>
  <si>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</si>
  <si>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</si>
  <si>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</si>
  <si>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</si>
  <si>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</si>
  <si>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</si>
  <si>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</si>
  <si>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</si>
  <si>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</si>
  <si>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</si>
  <si>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</si>
  <si>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</si>
  <si>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</si>
  <si>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</si>
  <si>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</si>
  <si>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</si>
  <si>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</si>
  <si>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</si>
  <si>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</si>
  <si>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</si>
  <si>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</si>
  <si>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</si>
  <si>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</si>
  <si>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</si>
  <si>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</si>
  <si>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</si>
  <si>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</si>
  <si>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</si>
  <si>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</si>
  <si>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</si>
  <si>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</si>
  <si>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</si>
  <si>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</si>
  <si>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</si>
  <si>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</si>
  <si>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</si>
  <si>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</si>
  <si>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</si>
  <si>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</si>
  <si>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</si>
  <si>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</si>
  <si>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</si>
  <si>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</si>
  <si>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</si>
  <si>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</si>
  <si>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</si>
  <si>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</si>
  <si>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</si>
  <si>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</si>
  <si>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</si>
  <si>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</si>
  <si>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</si>
  <si>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</si>
  <si>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</si>
  <si>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</si>
  <si>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</si>
  <si>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</si>
  <si>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</si>
  <si>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</si>
  <si>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</si>
  <si>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</si>
  <si>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</si>
  <si>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</si>
  <si>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</si>
  <si>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</si>
  <si>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</si>
  <si>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</si>
  <si>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</si>
  <si>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</si>
  <si>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</si>
  <si>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</si>
  <si>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</si>
  <si>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</si>
  <si>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</si>
  <si>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</si>
  <si>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</si>
  <si>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</si>
  <si>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</si>
  <si>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</si>
  <si>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</si>
  <si>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</si>
  <si>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</si>
  <si>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</si>
  <si>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</si>
  <si>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</si>
  <si>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</si>
  <si>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</si>
  <si>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</si>
  <si>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</si>
  <si>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</si>
  <si>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</si>
  <si>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</si>
  <si>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</si>
  <si>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</si>
  <si>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</si>
  <si>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</si>
  <si>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</si>
  <si>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</si>
  <si>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</si>
  <si>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</si>
  <si>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</si>
  <si>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</si>
  <si>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</si>
  <si>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</si>
  <si>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</si>
  <si>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</si>
  <si>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</si>
  <si>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</si>
  <si>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</si>
  <si>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</si>
  <si>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</si>
  <si>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</si>
  <si>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</si>
  <si>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</si>
  <si>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</si>
  <si>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</si>
  <si>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</si>
  <si>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</si>
  <si>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</si>
  <si>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</si>
  <si>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</si>
  <si>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</si>
  <si>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</si>
  <si>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</si>
  <si>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</si>
  <si>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</si>
  <si>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</si>
  <si>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</si>
  <si>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</si>
  <si>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</si>
  <si>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</si>
  <si>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</si>
  <si>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</si>
  <si>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</si>
  <si>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</si>
  <si>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</si>
  <si>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</si>
  <si>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</si>
  <si>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</si>
  <si>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</si>
  <si>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</si>
  <si>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</si>
  <si>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</si>
  <si>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</si>
  <si>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</si>
  <si>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</si>
  <si>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</si>
  <si>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</si>
  <si>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</si>
  <si>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</si>
  <si>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</si>
  <si>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</si>
  <si>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</si>
  <si>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</si>
  <si>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</si>
  <si>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</si>
  <si>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</si>
  <si>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</si>
  <si>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</si>
  <si>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</si>
  <si>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</si>
  <si>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</si>
  <si>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</si>
  <si>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</si>
  <si>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</si>
  <si>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</si>
  <si>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</si>
  <si>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</si>
  <si>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</si>
  <si>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</si>
  <si>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</si>
  <si>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</si>
  <si>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</si>
  <si>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</si>
  <si>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</si>
  <si>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</si>
  <si>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</si>
  <si>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</si>
  <si>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</si>
  <si>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</si>
  <si>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</si>
  <si>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</si>
  <si>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</si>
  <si>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</si>
  <si>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</si>
  <si>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</si>
  <si>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</si>
  <si>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</si>
  <si>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</si>
  <si>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</si>
  <si>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</si>
  <si>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</si>
  <si>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</si>
  <si>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</si>
  <si>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</si>
  <si>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</si>
  <si>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</si>
  <si>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</si>
  <si>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</si>
  <si>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</si>
  <si>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</si>
  <si>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</si>
  <si>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</si>
  <si>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</si>
  <si>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</si>
  <si>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</si>
  <si>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</si>
  <si>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</si>
  <si>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</si>
  <si>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</si>
  <si>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</si>
  <si>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</si>
  <si>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</si>
  <si>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</si>
  <si>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</si>
  <si>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</si>
  <si>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</si>
  <si>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</si>
  <si>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</si>
  <si>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</si>
  <si>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</si>
  <si>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</si>
  <si>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</si>
  <si>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</si>
  <si>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</si>
  <si>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</si>
  <si>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</si>
  <si>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</si>
  <si>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</si>
  <si>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</si>
  <si>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</si>
  <si>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</si>
  <si>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</si>
  <si>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</si>
  <si>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</si>
  <si>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</si>
  <si>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</si>
  <si>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</si>
  <si>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</si>
  <si>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</si>
  <si>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</si>
  <si>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</si>
  <si>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</si>
  <si>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</si>
  <si>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</si>
  <si>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</si>
  <si>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</si>
  <si>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</si>
  <si>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</si>
  <si>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</si>
  <si>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</si>
  <si>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</si>
  <si>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</si>
  <si>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</si>
  <si>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</si>
  <si>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</si>
  <si>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</si>
  <si>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</si>
  <si>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</si>
  <si>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</si>
  <si>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</si>
  <si>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</si>
  <si>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</si>
  <si>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</si>
  <si>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</si>
  <si>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</si>
  <si>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</si>
  <si>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</si>
  <si>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</si>
  <si>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</si>
  <si>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</si>
  <si>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</si>
  <si>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</si>
  <si>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</si>
  <si>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</si>
  <si>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</si>
  <si>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</si>
  <si>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</si>
  <si>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</si>
  <si>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</si>
  <si>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</si>
  <si>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</si>
  <si>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</si>
  <si>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</si>
  <si>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</si>
  <si>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</si>
  <si>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</si>
  <si>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</si>
  <si>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</si>
  <si>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</si>
  <si>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</si>
  <si>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</si>
  <si>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</si>
  <si>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</si>
  <si>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</si>
  <si>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</si>
  <si>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</si>
  <si>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</si>
  <si>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</si>
  <si>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</si>
  <si>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</si>
  <si>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</si>
  <si>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</si>
  <si>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</si>
  <si>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</si>
  <si>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</si>
  <si>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</si>
  <si>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</si>
  <si>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</si>
  <si>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</si>
  <si>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</si>
  <si>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</si>
  <si>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</si>
  <si>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</si>
  <si>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</si>
  <si>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</si>
  <si>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</si>
  <si>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</si>
  <si>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</si>
  <si>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</si>
  <si>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</si>
  <si>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</si>
  <si>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</si>
  <si>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</si>
  <si>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</si>
  <si>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</si>
  <si>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</si>
  <si>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</si>
  <si>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</si>
  <si>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</si>
  <si>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</si>
  <si>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</si>
  <si>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</si>
  <si>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</si>
  <si>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</si>
  <si>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</si>
  <si>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</si>
  <si>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</si>
  <si>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</si>
  <si>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</si>
  <si>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</si>
  <si>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</si>
  <si>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</si>
  <si>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</si>
  <si>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</si>
  <si>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</si>
  <si>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</si>
  <si>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</si>
  <si>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</si>
  <si>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</si>
  <si>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</si>
  <si>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</si>
  <si>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</si>
  <si>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</si>
  <si>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</si>
  <si>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</si>
  <si>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</si>
  <si>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</si>
  <si>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</si>
  <si>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</si>
  <si>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</si>
  <si>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</si>
  <si>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</si>
  <si>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</si>
  <si>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</si>
  <si>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</si>
  <si>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</si>
  <si>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</si>
  <si>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</si>
  <si>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</si>
  <si>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</si>
  <si>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</si>
  <si>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</si>
  <si>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</si>
  <si>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</si>
  <si>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</si>
  <si>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</si>
  <si>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</si>
  <si>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</si>
  <si>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</si>
  <si>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</si>
  <si>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</si>
  <si>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</si>
  <si>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</si>
  <si>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</si>
  <si>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</si>
  <si>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</si>
  <si>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</si>
  <si>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</si>
  <si>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</si>
  <si>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</si>
  <si>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</si>
  <si>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</si>
  <si>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</si>
  <si>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</si>
  <si>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</si>
  <si>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</si>
  <si>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</si>
  <si>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</si>
  <si>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</si>
  <si>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</si>
  <si>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</si>
  <si>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</si>
  <si>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</si>
  <si>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</si>
  <si>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</si>
  <si>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</si>
  <si>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</si>
  <si>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</si>
  <si>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</si>
  <si>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</si>
  <si>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</si>
  <si>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</si>
  <si>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</si>
  <si>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</si>
  <si>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</si>
  <si>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</si>
  <si>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</si>
  <si>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</si>
  <si>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</si>
  <si>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</si>
  <si>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</si>
  <si>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</si>
  <si>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</si>
  <si>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</si>
  <si>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</si>
  <si>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</si>
  <si>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</si>
  <si>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</si>
  <si>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</si>
  <si>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</si>
  <si>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</si>
  <si>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</si>
  <si>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</si>
  <si>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</si>
  <si>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</si>
  <si>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</si>
  <si>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</si>
  <si>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</si>
  <si>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</si>
  <si>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</si>
  <si>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</si>
  <si>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</si>
  <si>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</si>
  <si>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</si>
  <si>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</si>
  <si>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</si>
  <si>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</si>
  <si>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</si>
  <si>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</si>
  <si>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</si>
  <si>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</si>
  <si>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</si>
  <si>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</si>
  <si>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</si>
  <si>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</si>
  <si>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</si>
  <si>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</si>
  <si>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</si>
  <si>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</si>
  <si>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</si>
  <si>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</si>
  <si>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</si>
  <si>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</si>
  <si>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</si>
  <si>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</si>
  <si>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</si>
  <si>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</si>
  <si>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</si>
  <si>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</si>
  <si>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</si>
  <si>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</si>
  <si>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</si>
  <si>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</si>
  <si>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</si>
  <si>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</si>
  <si>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</si>
  <si>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</si>
  <si>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</si>
  <si>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</si>
  <si>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</si>
  <si>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</si>
  <si>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</si>
  <si>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</si>
  <si>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</si>
  <si>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</si>
  <si>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</si>
  <si>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</si>
  <si>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</si>
  <si>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</si>
  <si>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</si>
  <si>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</si>
  <si>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</si>
  <si>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</si>
  <si>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</si>
  <si>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</si>
  <si>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</si>
  <si>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</si>
  <si>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</si>
  <si>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</si>
  <si>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</si>
  <si>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</si>
  <si>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</si>
  <si>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</si>
  <si>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</si>
  <si>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</si>
  <si>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</si>
  <si>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</si>
  <si>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</si>
  <si>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</si>
  <si>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</si>
  <si>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</si>
  <si>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</si>
  <si>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</si>
  <si>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</si>
  <si>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</si>
  <si>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</si>
  <si>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</si>
  <si>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</si>
  <si>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</si>
  <si>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</si>
  <si>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</si>
  <si>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</si>
  <si>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</si>
  <si>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</si>
  <si>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</si>
  <si>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</si>
  <si>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</si>
  <si>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</si>
  <si>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</si>
  <si>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</si>
  <si>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</si>
  <si>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</si>
  <si>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</si>
  <si>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</si>
  <si>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</si>
  <si>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</si>
  <si>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</si>
  <si>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</si>
  <si>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</si>
  <si>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</si>
  <si>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</si>
  <si>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</si>
  <si>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</si>
  <si>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</si>
  <si>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</si>
  <si>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</si>
  <si>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</si>
  <si>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</si>
  <si>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</si>
  <si>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</si>
  <si>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</si>
  <si>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</si>
  <si>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</si>
  <si>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</si>
  <si>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</si>
  <si>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</si>
  <si>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</si>
  <si>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</si>
  <si>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</si>
  <si>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</si>
  <si>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</si>
  <si>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</si>
  <si>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</si>
  <si>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</si>
  <si>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</si>
  <si>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</si>
  <si>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</si>
  <si>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</si>
  <si>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</si>
  <si>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</si>
  <si>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</si>
  <si>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</si>
  <si>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</si>
  <si>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</si>
  <si>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</si>
  <si>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</si>
  <si>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</si>
  <si>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</si>
  <si>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</si>
  <si>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</si>
  <si>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</si>
  <si>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</si>
  <si>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</si>
  <si>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</si>
  <si>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</si>
  <si>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</si>
  <si>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</si>
  <si>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</si>
  <si>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</si>
  <si>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</si>
  <si>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</si>
  <si>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</si>
  <si>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</si>
  <si>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</si>
  <si>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</si>
  <si>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</si>
  <si>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</si>
  <si>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</si>
  <si>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</si>
  <si>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</si>
  <si>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</si>
  <si>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</si>
  <si>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</si>
  <si>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</si>
  <si>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</si>
  <si>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</si>
  <si>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</si>
  <si>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</si>
  <si>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</si>
  <si>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</si>
  <si>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</si>
  <si>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</si>
  <si>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</si>
  <si>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</si>
  <si>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</si>
  <si>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</si>
  <si>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</si>
  <si>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</si>
  <si>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</si>
  <si>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</si>
  <si>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</si>
  <si>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</si>
  <si>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</si>
  <si>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</si>
  <si>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</si>
  <si>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</si>
  <si>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</si>
  <si>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</si>
  <si>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</si>
  <si>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</si>
  <si>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</si>
  <si>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</si>
  <si>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</si>
  <si>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</si>
  <si>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</si>
  <si>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</si>
  <si>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</si>
  <si>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</si>
  <si>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</si>
  <si>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</si>
  <si>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</si>
  <si>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</si>
  <si>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</si>
  <si>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</si>
  <si>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</si>
  <si>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</si>
  <si>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</si>
  <si>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</si>
  <si>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</si>
  <si>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</si>
  <si>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</si>
  <si>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</si>
  <si>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</si>
  <si>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</si>
  <si>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</si>
  <si>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</si>
  <si>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</si>
  <si>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</si>
  <si>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</si>
  <si>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</si>
  <si>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</si>
  <si>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</si>
  <si>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</si>
  <si>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</si>
  <si>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</si>
  <si>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</si>
  <si>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</si>
  <si>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</si>
  <si>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</si>
  <si>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</si>
  <si>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</si>
  <si>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</si>
  <si>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</si>
  <si>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</si>
  <si>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</si>
  <si>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</si>
  <si>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</si>
  <si>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</si>
  <si>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</si>
  <si>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</si>
  <si>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</si>
  <si>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</si>
  <si>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</si>
  <si>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</si>
  <si>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</si>
  <si>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</si>
  <si>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</si>
  <si>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</si>
  <si>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</si>
  <si>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</si>
  <si>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</si>
  <si>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</si>
  <si>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</si>
  <si>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</si>
  <si>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</si>
  <si>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</si>
  <si>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</si>
  <si>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</si>
  <si>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</si>
  <si>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</si>
  <si>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</si>
  <si>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</si>
  <si>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</si>
  <si>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</si>
  <si>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</si>
  <si>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</si>
  <si>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</si>
  <si>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</si>
  <si>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</si>
  <si>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</si>
  <si>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</si>
  <si>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</si>
  <si>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</si>
  <si>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</si>
  <si>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</si>
  <si>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</si>
  <si>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</si>
  <si>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</si>
  <si>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</si>
  <si>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</si>
  <si>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</si>
  <si>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</si>
  <si>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</si>
  <si>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</si>
  <si>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</si>
  <si>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</si>
  <si>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</si>
  <si>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</si>
  <si>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</si>
  <si>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</si>
  <si>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</si>
  <si>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</si>
  <si>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</si>
  <si>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</si>
  <si>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</si>
  <si>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</si>
  <si>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</si>
  <si>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</si>
  <si>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</si>
  <si>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</si>
  <si>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</si>
  <si>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</si>
  <si>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</si>
  <si>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</si>
  <si>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</si>
  <si>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</si>
  <si>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</si>
  <si>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</si>
  <si>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</si>
  <si>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</si>
  <si>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</si>
  <si>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</si>
  <si>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</si>
  <si>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</si>
  <si>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</si>
  <si>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</si>
  <si>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</si>
  <si>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</si>
  <si>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</si>
  <si>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</si>
  <si>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</si>
  <si>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</si>
  <si>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</si>
  <si>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</si>
  <si>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</si>
  <si>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</si>
  <si>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</si>
  <si>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</si>
  <si>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</si>
  <si>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</si>
  <si>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</si>
  <si>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</si>
  <si>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</si>
  <si>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</si>
  <si>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</si>
  <si>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</si>
  <si>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</si>
  <si>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</si>
  <si>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</si>
  <si>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</si>
  <si>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</si>
  <si>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</si>
  <si>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</si>
  <si>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</si>
  <si>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</si>
  <si>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</si>
  <si>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</si>
  <si>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</si>
  <si>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</si>
  <si>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</si>
  <si>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</si>
  <si>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</si>
  <si>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</si>
  <si>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</si>
  <si>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</si>
  <si>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</si>
  <si>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</si>
  <si>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</si>
  <si>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</si>
  <si>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</si>
  <si>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</si>
  <si>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</si>
  <si>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</si>
  <si>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</si>
  <si>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</si>
  <si>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</si>
  <si>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</si>
  <si>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</si>
  <si>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</si>
  <si>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</si>
  <si>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</si>
  <si>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</si>
  <si>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</si>
  <si>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</si>
  <si>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</si>
  <si>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</si>
  <si>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</si>
  <si>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</si>
  <si>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</si>
  <si>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</si>
  <si>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</si>
  <si>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</si>
  <si>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</si>
  <si>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</si>
  <si>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</si>
  <si>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</si>
  <si>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</si>
  <si>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</si>
  <si>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</si>
  <si>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</si>
  <si>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</si>
  <si>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</si>
  <si>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</si>
  <si>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</si>
  <si>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</si>
  <si>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</si>
  <si>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</si>
  <si>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</si>
  <si>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</si>
  <si>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</si>
  <si>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</si>
  <si>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</si>
  <si>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</si>
  <si>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</si>
  <si>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</si>
  <si>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</si>
  <si>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</si>
  <si>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</si>
  <si>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</si>
  <si>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</si>
  <si>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</si>
  <si>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</si>
  <si>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</si>
  <si>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</si>
  <si>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</si>
  <si>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</si>
  <si>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</si>
  <si>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</si>
  <si>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</si>
  <si>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</si>
  <si>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</si>
  <si>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</si>
  <si>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</si>
  <si>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</si>
  <si>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</si>
  <si>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</si>
  <si>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</si>
  <si>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</si>
  <si>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</si>
  <si>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</si>
  <si>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</si>
  <si>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</si>
  <si>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</si>
  <si>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</si>
  <si>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</si>
  <si>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</si>
  <si>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</si>
  <si>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</si>
  <si>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</si>
  <si>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</si>
  <si>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</si>
  <si>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</si>
  <si>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</si>
  <si>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</si>
  <si>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</si>
  <si>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</si>
  <si>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</si>
  <si>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</si>
  <si>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</si>
  <si>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</si>
  <si>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</si>
  <si>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</si>
  <si>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</si>
  <si>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</si>
  <si>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</si>
  <si>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</si>
  <si>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</si>
  <si>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</si>
  <si>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</si>
  <si>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</si>
  <si>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</si>
  <si>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</si>
  <si>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</si>
  <si>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</si>
  <si>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</si>
  <si>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</si>
  <si>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</si>
  <si>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</si>
  <si>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</si>
  <si>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</si>
  <si>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</si>
  <si>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</si>
  <si>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</si>
  <si>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</si>
  <si>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</si>
  <si>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</si>
  <si>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</si>
  <si>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</si>
  <si>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</si>
  <si>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</si>
  <si>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</si>
  <si>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</si>
  <si>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</si>
  <si>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</si>
  <si>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</si>
  <si>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</si>
  <si>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</si>
  <si>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</si>
  <si>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</si>
  <si>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</si>
  <si>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</si>
  <si>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</si>
  <si>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</si>
  <si>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</si>
  <si>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</si>
  <si>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</si>
  <si>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</si>
  <si>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</si>
  <si>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</si>
  <si>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</si>
  <si>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</si>
  <si>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</si>
  <si>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</si>
  <si>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</si>
  <si>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</si>
  <si>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</si>
  <si>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</si>
  <si>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</si>
  <si>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</si>
  <si>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</si>
  <si>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</si>
  <si>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</si>
  <si>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</si>
  <si>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</si>
  <si>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</si>
  <si>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</si>
  <si>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</si>
  <si>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</si>
  <si>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</si>
  <si>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</si>
  <si>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</si>
  <si>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</si>
  <si>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</si>
  <si>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</si>
  <si>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</si>
  <si>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</si>
  <si>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</si>
  <si>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</si>
  <si>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</si>
  <si>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</si>
  <si>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</si>
  <si>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</si>
  <si>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</si>
  <si>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</si>
  <si>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</si>
  <si>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</si>
  <si>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</si>
  <si>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</si>
  <si>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</si>
  <si>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</si>
  <si>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</si>
  <si>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</si>
  <si>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</si>
  <si>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</si>
  <si>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</si>
  <si>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</si>
  <si>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</si>
  <si>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</si>
  <si>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</si>
  <si>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</si>
  <si>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</si>
  <si>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</si>
  <si>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</si>
  <si>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</si>
  <si>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</si>
  <si>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</si>
  <si>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</si>
  <si>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</si>
  <si>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</si>
  <si>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</si>
  <si>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</si>
  <si>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</si>
  <si>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</si>
  <si>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</si>
  <si>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</si>
  <si>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</si>
  <si>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</si>
  <si>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</si>
  <si>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</si>
  <si>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</si>
  <si>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</si>
  <si>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</si>
  <si>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</si>
  <si>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</si>
  <si>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</si>
  <si>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</si>
  <si>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</si>
  <si>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</si>
  <si>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</si>
  <si>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</si>
  <si>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</si>
  <si>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</si>
  <si>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</si>
  <si>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</si>
  <si>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</si>
  <si>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</si>
  <si>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</si>
  <si>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</si>
  <si>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</si>
  <si>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</si>
  <si>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</si>
  <si>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</si>
  <si>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</si>
  <si>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</si>
  <si>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</si>
  <si>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</si>
  <si>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</si>
  <si>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</si>
  <si>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</si>
  <si>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</si>
  <si>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</si>
  <si>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</si>
  <si>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</si>
  <si>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</si>
  <si>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</si>
  <si>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</si>
  <si>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</si>
  <si>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</si>
  <si>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</si>
  <si>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</si>
  <si>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</si>
  <si>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</si>
  <si>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</si>
  <si>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</si>
  <si>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</si>
  <si>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</si>
  <si>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</si>
  <si>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</si>
  <si>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</si>
  <si>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</si>
  <si>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</si>
  <si>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</si>
  <si>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</si>
  <si>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</si>
  <si>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</si>
  <si>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</si>
  <si>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</si>
  <si>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</si>
  <si>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</si>
  <si>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</si>
  <si>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</si>
  <si>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</si>
  <si>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</si>
  <si>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</si>
  <si>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</si>
  <si>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</si>
  <si>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</si>
  <si>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</si>
  <si>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</si>
  <si>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</si>
  <si>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</si>
  <si>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</si>
  <si>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</si>
  <si>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</si>
  <si>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</si>
  <si>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</si>
  <si>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</si>
  <si>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</si>
  <si>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</si>
  <si>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</si>
  <si>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</si>
  <si>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</si>
  <si>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</si>
  <si>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</si>
  <si>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</si>
  <si>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</si>
  <si>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</si>
  <si>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</si>
  <si>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</si>
  <si>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</si>
  <si>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</si>
  <si>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</si>
  <si>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</si>
  <si>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</si>
  <si>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</si>
  <si>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</si>
  <si>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</si>
  <si>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</si>
  <si>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</si>
  <si>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</si>
  <si>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</si>
  <si>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</si>
  <si>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</si>
  <si>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</si>
  <si>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</si>
  <si>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</si>
  <si>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</si>
  <si>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</si>
  <si>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</si>
  <si>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</si>
  <si>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</si>
  <si>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</si>
  <si>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</si>
  <si>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</si>
  <si>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</si>
  <si>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</si>
  <si>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</si>
  <si>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</si>
  <si>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</si>
  <si>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</si>
  <si>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</si>
  <si>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</si>
  <si>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</si>
  <si>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</si>
  <si>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</si>
  <si>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</si>
  <si>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</si>
  <si>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</si>
  <si>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</si>
  <si>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</si>
  <si>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</si>
  <si>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</si>
  <si>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</si>
  <si>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</si>
  <si>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</si>
  <si>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</si>
  <si>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</si>
  <si>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</si>
  <si>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</si>
  <si>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</si>
  <si>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</si>
  <si>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</si>
  <si>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</si>
  <si>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</si>
  <si>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</si>
  <si>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</si>
  <si>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</si>
  <si>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</si>
  <si>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</si>
  <si>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</si>
  <si>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</si>
  <si>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</si>
  <si>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</si>
  <si>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</si>
  <si>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</si>
  <si>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</si>
  <si>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</si>
  <si>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</si>
  <si>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</si>
  <si>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</si>
  <si>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</si>
  <si>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</si>
  <si>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</si>
  <si>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</si>
  <si>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</si>
  <si>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</si>
  <si>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</si>
  <si>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</si>
  <si>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</si>
  <si>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</si>
  <si>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</si>
  <si>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</si>
  <si>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</si>
  <si>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</si>
  <si>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</si>
  <si>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</si>
  <si>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</si>
  <si>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</si>
  <si>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</si>
  <si>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</si>
  <si>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</si>
  <si>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</si>
  <si>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</si>
  <si>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</si>
  <si>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</si>
  <si>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</si>
  <si>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</si>
  <si>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</si>
  <si>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</si>
  <si>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</si>
  <si>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</si>
  <si>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</si>
  <si>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</si>
  <si>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</si>
  <si>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</si>
  <si>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</si>
  <si>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</si>
  <si>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</si>
  <si>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</si>
  <si>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</si>
  <si>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</si>
  <si>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</si>
  <si>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</si>
  <si>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</si>
  <si>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</si>
  <si>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</si>
  <si>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</si>
  <si>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</si>
  <si>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</si>
  <si>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</si>
  <si>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</si>
  <si>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</si>
  <si>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</si>
  <si>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</si>
  <si>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</si>
  <si>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</si>
  <si>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</si>
  <si>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</si>
  <si>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</si>
  <si>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</si>
  <si>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</si>
  <si>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</si>
  <si>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</si>
  <si>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</si>
  <si>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</si>
  <si>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</si>
  <si>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</si>
  <si>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</si>
  <si>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</si>
  <si>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</si>
  <si>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</si>
  <si>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</si>
  <si>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</si>
  <si>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</si>
  <si>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</si>
  <si>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</si>
  <si>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</si>
  <si>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</si>
  <si>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</si>
  <si>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</si>
  <si>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</si>
  <si>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</si>
  <si>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</si>
  <si>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</si>
  <si>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</si>
  <si>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</si>
  <si>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</si>
  <si>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</si>
  <si>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</si>
  <si>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</si>
  <si>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</si>
  <si>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</si>
  <si>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</si>
  <si>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</si>
  <si>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</si>
  <si>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</si>
  <si>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</si>
  <si>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</si>
  <si>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</si>
  <si>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</si>
  <si>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</si>
  <si>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</si>
  <si>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</si>
  <si>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</si>
  <si>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</si>
  <si>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</si>
  <si>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</si>
  <si>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</si>
  <si>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</si>
  <si>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</si>
  <si>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</si>
  <si>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</si>
  <si>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</si>
  <si>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</si>
  <si>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</si>
  <si>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</si>
  <si>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</si>
  <si>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</si>
  <si>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</si>
  <si>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</si>
  <si>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</si>
  <si>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</si>
  <si>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</si>
  <si>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</si>
  <si>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</si>
  <si>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</si>
  <si>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</si>
  <si>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</si>
  <si>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</si>
  <si>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</si>
  <si>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</si>
  <si>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</si>
  <si>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</si>
  <si>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</si>
  <si>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</si>
  <si>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</si>
  <si>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</si>
  <si>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</si>
  <si>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</si>
  <si>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</si>
  <si>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</si>
  <si>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</si>
  <si>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</si>
  <si>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</si>
  <si>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</si>
  <si>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</si>
  <si>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</si>
  <si>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</si>
  <si>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</si>
  <si>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</si>
  <si>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</si>
  <si>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</si>
  <si>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</si>
  <si>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</si>
  <si>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</si>
  <si>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</si>
  <si>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</si>
  <si>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</si>
  <si>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</si>
  <si>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</si>
  <si>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</si>
  <si>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</si>
  <si>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</si>
  <si>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</si>
  <si>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</si>
  <si>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</si>
  <si>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</si>
  <si>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</si>
  <si>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</si>
  <si>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</si>
  <si>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</si>
  <si>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</si>
  <si>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</si>
  <si>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</si>
  <si>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</si>
  <si>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</si>
  <si>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</si>
  <si>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</si>
  <si>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</si>
  <si>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</si>
  <si>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</si>
  <si>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</si>
  <si>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</si>
  <si>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</si>
  <si>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</si>
  <si>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</si>
  <si>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</si>
  <si>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</si>
  <si>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</si>
  <si>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</si>
  <si>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</si>
  <si>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</si>
  <si>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</si>
  <si>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</si>
  <si>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</si>
  <si>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</si>
  <si>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</si>
  <si>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</si>
  <si>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</si>
  <si>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</si>
  <si>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</si>
  <si>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</si>
  <si>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</si>
  <si>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</si>
  <si>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</si>
  <si>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</si>
  <si>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</si>
  <si>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</si>
  <si>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</si>
  <si>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</si>
  <si>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</si>
  <si>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</si>
  <si>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</si>
  <si>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</si>
  <si>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</si>
  <si>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</si>
  <si>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</si>
  <si>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</si>
  <si>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</si>
  <si>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</si>
  <si>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</si>
  <si>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</si>
  <si>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</si>
  <si>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</si>
  <si>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</si>
  <si>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</si>
  <si>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</si>
  <si>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</si>
  <si>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</si>
  <si>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</si>
  <si>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</si>
  <si>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</si>
  <si>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</si>
  <si>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</si>
  <si>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</si>
  <si>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</si>
  <si>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</si>
  <si>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</si>
  <si>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</si>
  <si>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</si>
  <si>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</si>
  <si>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</si>
  <si>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</si>
  <si>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</si>
  <si>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</si>
  <si>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</si>
  <si>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</si>
  <si>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</si>
  <si>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</si>
  <si>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</si>
  <si>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</si>
  <si>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</si>
  <si>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</si>
  <si>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</si>
  <si>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</si>
  <si>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</si>
  <si>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</si>
  <si>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</si>
  <si>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</si>
  <si>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</si>
  <si>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</si>
  <si>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</si>
  <si>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</si>
  <si>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</si>
  <si>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</si>
  <si>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</si>
  <si>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</si>
  <si>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</si>
  <si>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</si>
  <si>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</si>
  <si>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</si>
  <si>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</si>
  <si>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</si>
  <si>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</si>
  <si>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</si>
  <si>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</si>
  <si>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</si>
  <si>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</si>
  <si>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</si>
  <si>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</si>
  <si>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</si>
  <si>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</si>
  <si>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</si>
  <si>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</si>
  <si>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</si>
  <si>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</si>
  <si>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</si>
  <si>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</si>
  <si>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</si>
  <si>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</si>
  <si>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</si>
  <si>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</si>
  <si>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</si>
  <si>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</si>
  <si>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</si>
  <si>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</si>
  <si>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</si>
  <si>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</si>
  <si>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</si>
  <si>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</si>
  <si>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</si>
  <si>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</si>
  <si>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</si>
  <si>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</si>
  <si>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</si>
  <si>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</si>
  <si>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</si>
  <si>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</si>
  <si>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</si>
  <si>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</si>
  <si>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</si>
  <si>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</si>
  <si>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</si>
  <si>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</si>
  <si>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</si>
  <si>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</si>
  <si>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</si>
  <si>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</si>
  <si>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</si>
  <si>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</si>
  <si>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</si>
  <si>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</si>
  <si>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</si>
  <si>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</si>
  <si>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</si>
  <si>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</si>
  <si>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</si>
  <si>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</si>
  <si>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</si>
  <si>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</si>
  <si>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</si>
  <si>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</si>
  <si>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</si>
  <si>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</si>
  <si>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</si>
  <si>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</si>
  <si>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</si>
  <si>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</si>
  <si>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</si>
  <si>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</si>
  <si>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</si>
  <si>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</si>
  <si>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</si>
  <si>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</si>
  <si>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</si>
  <si>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</si>
  <si>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</si>
  <si>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</si>
  <si>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</si>
  <si>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</si>
  <si>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</si>
  <si>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</si>
  <si>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</si>
  <si>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</si>
  <si>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</si>
  <si>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</si>
  <si>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</si>
  <si>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</si>
  <si>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</si>
  <si>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</si>
  <si>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</si>
  <si>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</si>
  <si>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</si>
  <si>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</si>
  <si>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</si>
  <si>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</si>
  <si>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</si>
  <si>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</si>
  <si>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</si>
  <si>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</si>
  <si>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</si>
  <si>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</si>
  <si>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</si>
  <si>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</si>
  <si>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</si>
  <si>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</si>
  <si>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</si>
  <si>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</si>
  <si>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</si>
  <si>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</si>
  <si>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</si>
  <si>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</si>
  <si>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</si>
  <si>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</si>
  <si>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</si>
  <si>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</si>
  <si>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</si>
  <si>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</si>
  <si>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</si>
  <si>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</si>
  <si>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</si>
  <si>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</si>
  <si>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</si>
  <si>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</si>
  <si>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</si>
  <si>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</si>
  <si>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</si>
  <si>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</si>
  <si>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</si>
  <si>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</si>
  <si>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</si>
  <si>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</si>
  <si>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</si>
  <si>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</si>
  <si>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</si>
  <si>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</si>
  <si>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</si>
  <si>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</si>
  <si>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</si>
  <si>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</si>
  <si>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</si>
  <si>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</si>
  <si>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</si>
  <si>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</si>
  <si>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</si>
  <si>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</si>
  <si>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</si>
  <si>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</si>
  <si>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</si>
  <si>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</si>
  <si>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</si>
  <si>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</si>
  <si>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</si>
  <si>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</si>
  <si>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</si>
  <si>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</si>
  <si>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</si>
  <si>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</si>
  <si>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</si>
  <si>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</si>
  <si>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</si>
  <si>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</si>
  <si>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</si>
  <si>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</si>
  <si>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</si>
  <si>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</si>
  <si>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</si>
  <si>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</si>
  <si>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</si>
  <si>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</si>
  <si>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</si>
  <si>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</si>
  <si>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</si>
  <si>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</si>
  <si>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</si>
  <si>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</si>
  <si>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</si>
  <si>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</si>
  <si>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</si>
  <si>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</si>
  <si>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</si>
  <si>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</si>
  <si>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</si>
  <si>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</si>
  <si>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</si>
  <si>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</si>
  <si>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</si>
  <si>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</si>
  <si>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</si>
  <si>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</si>
  <si>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</si>
  <si>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</si>
  <si>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</si>
  <si>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</si>
  <si>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</si>
  <si>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</si>
  <si>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</si>
  <si>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</si>
  <si>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</si>
  <si>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</si>
  <si>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</si>
  <si>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</si>
  <si>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</si>
  <si>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</si>
  <si>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</si>
  <si>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</si>
  <si>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</si>
  <si>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</si>
  <si>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</si>
  <si>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</si>
  <si>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</si>
  <si>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</si>
  <si>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</si>
  <si>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</si>
  <si>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</si>
  <si>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</si>
  <si>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</si>
  <si>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</si>
  <si>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</si>
  <si>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</si>
  <si>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</si>
  <si>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</si>
  <si>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</si>
  <si>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</si>
  <si>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</si>
  <si>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</si>
  <si>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</si>
  <si>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</si>
  <si>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</si>
  <si>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</si>
  <si>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</si>
  <si>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</si>
  <si>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</si>
  <si>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</si>
  <si>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</si>
  <si>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</si>
  <si>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</si>
  <si>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</si>
  <si>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</si>
  <si>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</si>
  <si>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</si>
  <si>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</si>
  <si>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</si>
  <si>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</si>
  <si>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</si>
  <si>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</si>
  <si>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</si>
  <si>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</si>
  <si>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</si>
  <si>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</si>
  <si>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</si>
  <si>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</si>
  <si>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</si>
  <si>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</si>
  <si>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</si>
  <si>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</si>
  <si>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</si>
  <si>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</si>
  <si>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</si>
  <si>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</si>
  <si>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</si>
  <si>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</si>
  <si>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</si>
  <si>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</si>
  <si>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</si>
  <si>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</si>
  <si>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</si>
  <si>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</si>
  <si>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</si>
  <si>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</si>
  <si>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</si>
  <si>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</si>
  <si>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</si>
  <si>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</si>
  <si>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</si>
  <si>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</si>
  <si>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</si>
  <si>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</si>
  <si>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</si>
  <si>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</si>
  <si>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</si>
  <si>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</si>
  <si>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</si>
  <si>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</si>
  <si>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</si>
  <si>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</si>
  <si>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</si>
  <si>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</si>
  <si>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</si>
  <si>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</si>
  <si>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</si>
  <si>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</si>
  <si>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</si>
  <si>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</si>
  <si>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</si>
  <si>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</si>
  <si>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</si>
  <si>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</si>
  <si>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</si>
  <si>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</si>
  <si>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</si>
  <si>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</si>
  <si>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</si>
  <si>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</si>
  <si>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</si>
  <si>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</si>
  <si>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</si>
  <si>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</si>
  <si>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</si>
  <si>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</si>
  <si>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</si>
  <si>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</si>
  <si>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</si>
  <si>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</si>
  <si>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</si>
  <si>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</si>
  <si>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</si>
  <si>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</si>
  <si>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</si>
  <si>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</si>
  <si>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</si>
  <si>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</si>
  <si>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</si>
  <si>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</si>
  <si>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</si>
  <si>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</si>
  <si>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</si>
  <si>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</si>
  <si>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</si>
  <si>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</si>
  <si>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</si>
  <si>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</si>
  <si>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</si>
  <si>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</si>
  <si>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</si>
  <si>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</si>
  <si>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</si>
  <si>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</si>
  <si>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</si>
  <si>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</si>
  <si>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</si>
  <si>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</si>
  <si>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</si>
  <si>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</si>
  <si>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</si>
  <si>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</si>
  <si>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</si>
  <si>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</si>
  <si>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</si>
  <si>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</si>
  <si>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</si>
  <si>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</si>
  <si>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</si>
  <si>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</si>
  <si>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</si>
  <si>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</si>
  <si>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</si>
  <si>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</si>
  <si>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</si>
  <si>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</si>
  <si>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</si>
  <si>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</si>
  <si>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</si>
  <si>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</si>
  <si>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</si>
  <si>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</si>
  <si>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</si>
  <si>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</si>
  <si>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</si>
  <si>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</si>
  <si>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</si>
  <si>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</si>
  <si>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</si>
  <si>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</si>
  <si>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</si>
  <si>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</si>
  <si>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</si>
  <si>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</si>
  <si>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</si>
  <si>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</si>
  <si>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</si>
  <si>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</si>
  <si>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</si>
  <si>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</si>
  <si>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</si>
  <si>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</si>
  <si>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</si>
  <si>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</si>
  <si>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</si>
  <si>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</si>
  <si>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</si>
  <si>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</si>
  <si>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</si>
  <si>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</si>
  <si>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</si>
  <si>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</si>
  <si>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</si>
  <si>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</si>
  <si>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</si>
  <si>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</si>
  <si>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</si>
  <si>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</si>
  <si>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</si>
  <si>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</si>
  <si>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</si>
  <si>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</si>
  <si>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</si>
  <si>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</si>
  <si>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</si>
  <si>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</si>
  <si>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</si>
  <si>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</si>
  <si>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</si>
  <si>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</si>
  <si>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</si>
  <si>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</si>
  <si>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</si>
  <si>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</si>
  <si>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</si>
  <si>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</si>
  <si>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</si>
  <si>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</si>
  <si>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</si>
  <si>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</si>
  <si>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</si>
  <si>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</si>
  <si>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</si>
  <si>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</si>
  <si>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</si>
  <si>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</si>
  <si>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</si>
  <si>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</si>
  <si>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</si>
  <si>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</si>
  <si>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</si>
  <si>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</si>
  <si>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</si>
  <si>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</si>
  <si>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</si>
  <si>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</si>
  <si>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</si>
  <si>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</si>
  <si>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</si>
  <si>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</si>
  <si>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</si>
  <si>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</si>
  <si>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</si>
  <si>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</si>
  <si>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</si>
  <si>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</si>
  <si>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</si>
  <si>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</si>
  <si>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</si>
  <si>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</si>
  <si>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</si>
  <si>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</si>
  <si>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</si>
  <si>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</si>
  <si>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</si>
  <si>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</si>
  <si>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</si>
  <si>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</si>
  <si>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</si>
  <si>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</si>
  <si>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</si>
  <si>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</si>
  <si>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</si>
  <si>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</si>
  <si>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</si>
  <si>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</si>
  <si>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</si>
  <si>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</si>
  <si>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</si>
  <si>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</si>
  <si>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</si>
  <si>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</si>
  <si>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</si>
  <si>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</si>
  <si>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</si>
  <si>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</si>
  <si>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</si>
  <si>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</si>
  <si>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</si>
  <si>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</si>
  <si>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</si>
  <si>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</si>
  <si>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</si>
  <si>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</si>
  <si>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</si>
  <si>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</si>
  <si>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</si>
  <si>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</si>
  <si>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</si>
  <si>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</si>
  <si>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</si>
  <si>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</si>
  <si>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</si>
  <si>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</si>
  <si>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</si>
  <si>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</si>
  <si>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</si>
  <si>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</si>
  <si>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</si>
  <si>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</si>
  <si>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</si>
  <si>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</si>
  <si>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</si>
  <si>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</si>
  <si>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</si>
  <si>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</si>
  <si>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</si>
  <si>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</si>
  <si>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</si>
  <si>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</si>
  <si>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</si>
  <si>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</si>
  <si>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</si>
  <si>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</si>
  <si>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</si>
  <si>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</si>
  <si>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</si>
  <si>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</si>
  <si>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</si>
  <si>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</si>
  <si>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</si>
  <si>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</si>
  <si>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</si>
  <si>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</si>
  <si>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</si>
  <si>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</si>
  <si>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</si>
  <si>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</si>
  <si>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</si>
  <si>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</si>
  <si>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</si>
  <si>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</si>
  <si>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</si>
  <si>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</si>
  <si>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</si>
  <si>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</si>
  <si>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</si>
  <si>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</si>
  <si>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</si>
  <si>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</si>
  <si>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</si>
  <si>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</si>
  <si>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</si>
  <si>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</si>
  <si>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</si>
  <si>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</si>
  <si>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</si>
  <si>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</si>
  <si>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</si>
  <si>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</si>
  <si>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</si>
  <si>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</si>
  <si>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</si>
  <si>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</si>
  <si>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</si>
  <si>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</si>
  <si>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</si>
  <si>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</si>
  <si>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</si>
  <si>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</si>
  <si>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</si>
  <si>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</si>
  <si>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</si>
  <si>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</si>
  <si>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</si>
  <si>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</si>
  <si>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</si>
  <si>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</si>
  <si>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</si>
  <si>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</si>
  <si>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</si>
  <si>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</si>
  <si>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</si>
  <si>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</si>
  <si>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</si>
  <si>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</si>
  <si>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</si>
  <si>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</si>
  <si>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</si>
  <si>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</si>
  <si>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</si>
  <si>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</si>
  <si>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</si>
  <si>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</si>
  <si>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</si>
  <si>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</si>
  <si>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</si>
  <si>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</si>
  <si>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</si>
  <si>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</si>
  <si>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</si>
  <si>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</si>
  <si>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</si>
  <si>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</si>
  <si>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</si>
  <si>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</si>
  <si>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</si>
  <si>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</si>
  <si>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</si>
  <si>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</si>
  <si>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</si>
  <si>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</si>
  <si>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</si>
  <si>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</si>
  <si>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</si>
  <si>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</si>
  <si>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</si>
  <si>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</si>
  <si>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</si>
  <si>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</si>
  <si>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</si>
  <si>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</si>
  <si>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</si>
  <si>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</si>
  <si>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</si>
  <si>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</si>
  <si>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</si>
  <si>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</si>
  <si>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</si>
  <si>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</si>
  <si>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</si>
  <si>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</si>
  <si>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</si>
  <si>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</si>
  <si>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</si>
  <si>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</si>
  <si>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</si>
  <si>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</si>
  <si>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</si>
  <si>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</si>
  <si>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</si>
  <si>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</si>
  <si>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</si>
  <si>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</si>
  <si>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</si>
  <si>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</si>
  <si>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</si>
  <si>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</si>
  <si>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</si>
  <si>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</si>
  <si>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</si>
  <si>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</si>
  <si>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</si>
  <si>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</si>
  <si>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</si>
  <si>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</si>
  <si>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</si>
  <si>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</si>
  <si>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</si>
  <si>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</si>
  <si>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</si>
  <si>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</si>
  <si>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</si>
  <si>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</si>
  <si>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</si>
  <si>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</si>
  <si>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</si>
  <si>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</si>
  <si>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</si>
  <si>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</si>
  <si>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</si>
  <si>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</si>
  <si>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</si>
  <si>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</si>
  <si>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</si>
  <si>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</si>
  <si>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</si>
  <si>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</si>
  <si>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</si>
  <si>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</si>
  <si>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</si>
  <si>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</si>
  <si>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</si>
  <si>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</si>
  <si>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</si>
  <si>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</si>
  <si>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</si>
  <si>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</si>
  <si>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</si>
  <si>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</si>
  <si>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</si>
  <si>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</si>
  <si>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</si>
  <si>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</si>
  <si>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</si>
  <si>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</si>
  <si>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</si>
  <si>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</si>
  <si>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</si>
  <si>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</si>
  <si>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</si>
  <si>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</si>
  <si>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</si>
  <si>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</si>
  <si>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</si>
  <si>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</si>
  <si>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</si>
  <si>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</si>
  <si>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</si>
  <si>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</si>
  <si>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</si>
  <si>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</si>
  <si>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</si>
  <si>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</si>
  <si>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</si>
  <si>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</si>
  <si>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</si>
  <si>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</si>
  <si>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</si>
  <si>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</si>
  <si>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</si>
  <si>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</si>
  <si>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</si>
  <si>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</si>
  <si>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</si>
  <si>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</si>
  <si>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</si>
  <si>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</si>
  <si>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</si>
  <si>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</si>
  <si>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</si>
  <si>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</si>
  <si>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</si>
  <si>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</si>
  <si>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</si>
  <si>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</si>
  <si>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</si>
  <si>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</si>
  <si>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</si>
  <si>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</si>
  <si>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</si>
  <si>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</si>
  <si>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</si>
  <si>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</si>
  <si>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</si>
  <si>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</si>
  <si>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</si>
  <si>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</si>
  <si>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</si>
  <si>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</si>
  <si>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</si>
  <si>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</si>
  <si>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</si>
  <si>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</si>
  <si>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</si>
  <si>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</si>
  <si>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</si>
  <si>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</si>
  <si>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</si>
  <si>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</si>
  <si>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</si>
  <si>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</si>
  <si>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</si>
  <si>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</si>
  <si>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</si>
  <si>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</si>
  <si>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</si>
  <si>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</si>
  <si>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</si>
  <si>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</si>
  <si>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</si>
  <si>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</si>
  <si>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</si>
  <si>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</si>
  <si>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</si>
  <si>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</si>
  <si>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</si>
  <si>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</si>
  <si>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</si>
  <si>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</si>
  <si>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</si>
  <si>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</si>
  <si>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</si>
  <si>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</si>
  <si>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</si>
  <si>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</si>
  <si>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</si>
  <si>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</si>
  <si>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</si>
  <si>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</si>
  <si>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</si>
  <si>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</si>
  <si>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</si>
  <si>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</si>
  <si>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</si>
  <si>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</si>
  <si>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</si>
  <si>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</si>
  <si>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</si>
  <si>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</si>
  <si>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</si>
  <si>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</si>
  <si>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</si>
  <si>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</si>
  <si>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</si>
  <si>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</si>
  <si>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</si>
  <si>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</si>
  <si>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</si>
  <si>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</si>
  <si>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</si>
  <si>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</si>
  <si>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</si>
  <si>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</si>
  <si>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</si>
  <si>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</si>
  <si>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</si>
  <si>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</si>
  <si>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</si>
  <si>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</si>
  <si>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</si>
  <si>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</si>
  <si>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</si>
  <si>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</si>
  <si>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</si>
  <si>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</si>
  <si>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</si>
  <si>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</si>
  <si>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</si>
  <si>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</si>
  <si>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</si>
  <si>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</si>
  <si>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</si>
  <si>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</si>
  <si>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</si>
  <si>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</si>
  <si>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</si>
  <si>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</si>
  <si>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</si>
  <si>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</si>
  <si>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</si>
  <si>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</si>
  <si>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</si>
  <si>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</si>
  <si>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</si>
  <si>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</si>
  <si>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</si>
  <si>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</si>
  <si>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</si>
  <si>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</si>
  <si>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</si>
  <si>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</si>
  <si>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</si>
  <si>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</si>
  <si>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</si>
  <si>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</si>
  <si>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</si>
  <si>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</si>
  <si>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</si>
  <si>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</si>
  <si>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</si>
  <si>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</si>
  <si>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</si>
  <si>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</si>
  <si>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</si>
  <si>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</si>
  <si>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</si>
  <si>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</si>
  <si>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</si>
  <si>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</si>
  <si>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</si>
  <si>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</si>
  <si>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</si>
  <si>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</si>
  <si>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</si>
  <si>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</si>
  <si>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</si>
  <si>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</si>
  <si>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</si>
  <si>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</si>
  <si>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</si>
  <si>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</si>
  <si>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</si>
  <si>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</si>
  <si>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</si>
  <si>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</si>
  <si>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</si>
  <si>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</si>
  <si>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</si>
  <si>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</si>
  <si>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</si>
  <si>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</si>
  <si>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</si>
  <si>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</si>
  <si>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</si>
  <si>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</si>
  <si>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</si>
  <si>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</si>
  <si>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</si>
  <si>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</si>
  <si>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</si>
  <si>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</si>
  <si>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</si>
  <si>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</si>
  <si>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</si>
  <si>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</si>
  <si>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</si>
  <si>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</si>
  <si>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</si>
  <si>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</si>
  <si>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</si>
  <si>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</si>
  <si>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</si>
  <si>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</si>
  <si>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</si>
  <si>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</si>
  <si>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</si>
  <si>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</si>
  <si>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</si>
  <si>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</si>
  <si>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</si>
  <si>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</si>
  <si>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</si>
  <si>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</si>
  <si>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</si>
  <si>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</si>
  <si>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</si>
  <si>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</si>
  <si>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</si>
  <si>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</si>
  <si>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</si>
  <si>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</si>
  <si>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</si>
  <si>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</si>
  <si>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</si>
  <si>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</si>
  <si>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</si>
  <si>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</si>
  <si>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</si>
  <si>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</si>
  <si>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</si>
  <si>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</si>
  <si>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</si>
  <si>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</si>
  <si>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</si>
  <si>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</si>
  <si>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</si>
  <si>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</si>
  <si>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</si>
  <si>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</si>
  <si>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</si>
  <si>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</si>
  <si>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</si>
  <si>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</si>
  <si>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</si>
  <si>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</si>
  <si>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</si>
  <si>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</si>
  <si>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</si>
  <si>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</si>
  <si>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</si>
  <si>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</si>
  <si>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</si>
  <si>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</si>
  <si>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</si>
  <si>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</si>
  <si>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</si>
  <si>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</si>
  <si>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</si>
  <si>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</si>
  <si>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</si>
  <si>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</si>
  <si>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</si>
  <si>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</si>
  <si>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</si>
  <si>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</si>
  <si>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</si>
  <si>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</si>
  <si>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</si>
  <si>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</si>
  <si>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</si>
  <si>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</si>
  <si>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</si>
  <si>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</si>
  <si>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</si>
  <si>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</si>
  <si>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</si>
  <si>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</si>
  <si>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</si>
  <si>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</si>
  <si>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</si>
  <si>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</si>
  <si>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</si>
  <si>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</si>
  <si>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</si>
  <si>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</si>
  <si>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</si>
  <si>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</si>
  <si>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</si>
  <si>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</si>
  <si>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</si>
  <si>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</si>
  <si>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</si>
  <si>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</si>
  <si>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</si>
  <si>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</si>
  <si>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</si>
  <si>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</si>
  <si>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</si>
  <si>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</si>
  <si>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</si>
  <si>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</si>
  <si>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</si>
  <si>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</si>
  <si>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</si>
  <si>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</si>
  <si>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</si>
  <si>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</si>
  <si>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</si>
  <si>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</si>
  <si>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</si>
  <si>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</si>
  <si>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</si>
  <si>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</si>
  <si>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</si>
  <si>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</si>
  <si>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</si>
  <si>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</si>
  <si>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</si>
  <si>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</si>
  <si>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</si>
  <si>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</si>
  <si>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</si>
  <si>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</si>
  <si>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</si>
  <si>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</si>
  <si>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</si>
  <si>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</si>
  <si>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</si>
  <si>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</si>
  <si>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</si>
  <si>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</si>
  <si>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</si>
  <si>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</si>
  <si>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</si>
  <si>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</si>
  <si>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</si>
  <si>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</si>
  <si>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</si>
  <si>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</si>
  <si>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</si>
  <si>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</si>
  <si>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</si>
  <si>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</si>
  <si>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</si>
  <si>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</si>
  <si>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</si>
  <si>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</si>
  <si>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</si>
  <si>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</si>
  <si>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</si>
  <si>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</si>
  <si>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</si>
  <si>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</si>
  <si>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</si>
  <si>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</si>
  <si>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</si>
  <si>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</si>
  <si>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</si>
  <si>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</si>
  <si>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</si>
  <si>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</si>
  <si>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</si>
  <si>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</si>
  <si>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</si>
  <si>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</si>
  <si>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</si>
  <si>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</si>
  <si>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</si>
  <si>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</si>
  <si>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</si>
  <si>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</si>
  <si>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</si>
  <si>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</si>
  <si>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</si>
  <si>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</si>
  <si>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</si>
  <si>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</si>
  <si>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</si>
  <si>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</si>
  <si>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</si>
  <si>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</si>
  <si>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</si>
  <si>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</si>
  <si>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</si>
  <si>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</si>
  <si>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</si>
  <si>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</si>
  <si>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</si>
  <si>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</si>
  <si>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</si>
  <si>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</si>
  <si>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</si>
  <si>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</si>
  <si>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</si>
  <si>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</si>
  <si>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</si>
  <si>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</si>
  <si>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</si>
  <si>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</si>
  <si>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</si>
  <si>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</si>
  <si>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</si>
  <si>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</si>
  <si>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</si>
  <si>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</si>
  <si>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</si>
  <si>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</si>
  <si>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</si>
  <si>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</si>
  <si>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</si>
  <si>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</si>
  <si>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</si>
  <si>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</si>
  <si>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</si>
  <si>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</si>
  <si>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</si>
  <si>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</si>
  <si>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</si>
  <si>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</si>
  <si>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</si>
  <si>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</si>
  <si>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</si>
  <si>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</si>
  <si>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</si>
  <si>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</si>
  <si>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</si>
  <si>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</si>
  <si>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</si>
  <si>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</si>
  <si>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</si>
  <si>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</si>
  <si>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</si>
  <si>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</si>
  <si>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</si>
  <si>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</si>
  <si>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</si>
  <si>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</si>
  <si>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</si>
  <si>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</si>
  <si>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</si>
  <si>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</si>
  <si>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</si>
  <si>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</si>
  <si>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</si>
  <si>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</si>
  <si>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</si>
  <si>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</si>
  <si>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</si>
  <si>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</si>
  <si>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</si>
  <si>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</si>
  <si>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</si>
  <si>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</si>
  <si>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</si>
  <si>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</si>
  <si>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</si>
  <si>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</si>
  <si>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</si>
  <si>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</si>
  <si>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</si>
  <si>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</si>
  <si>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</si>
  <si>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</si>
  <si>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</si>
  <si>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</si>
  <si>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</si>
  <si>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</si>
  <si>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</si>
  <si>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</si>
  <si>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</si>
  <si>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</si>
  <si>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</si>
  <si>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</si>
  <si>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</si>
  <si>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</si>
  <si>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</si>
  <si>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</si>
  <si>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</si>
  <si>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</si>
  <si>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</si>
  <si>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</si>
  <si>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</si>
  <si>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</si>
  <si>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</si>
  <si>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</si>
  <si>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</si>
  <si>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</si>
  <si>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</si>
  <si>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</si>
  <si>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</si>
  <si>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</si>
  <si>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</si>
  <si>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</si>
  <si>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</si>
  <si>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</si>
  <si>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</si>
  <si>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</si>
  <si>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</si>
  <si>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 xml:space="preserve"> PCM-20250215-00000830 </t>
  </si>
  <si>
    <t>LTE site still down and  site located in aramco area access issue need special permission</t>
  </si>
  <si>
    <t>NO PCM</t>
  </si>
  <si>
    <t xml:space="preserve">Sceco power cut and unable to connect PG due to parking issue, sceco team working </t>
  </si>
  <si>
    <t>jed0742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</si>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</sst>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314.61439351851732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0.47965972222300479</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45977.562819444443</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45977.562819444443</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45977.562819444443</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45977.562819444443</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45977.562819444443</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45977.562819444443</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45977.562819444443</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45977.562819444443</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45977.562819444443</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45977.562819444443</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45977.562819444443</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45977.562819444443</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45977.562819444443</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45977.562819444443</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45977.562819444443</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45977.562819444443</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45977.562819444443</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45977.562819444443</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45977.562819444443</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45977.562819444443</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45977.562819444443</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45977.562819444443</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45977.562819444443</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45977.562819444443</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45977.562819444443</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45977.562819444443</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45977.562819444443</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45977.562819444443</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45977.562819444443</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45977.562819444443</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45977.562819444443</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45977.562819444443</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45977.562819444443</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45977.562819444443</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45977.562819444443</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45977.562819444443</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45977.562819444443</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45977.562819444443</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45977.562819444443</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45977.562819444443</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45977.562819444443</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45977.562819444443</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45977.562819444443</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45977.562819444443</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45977.562819444443</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45977.562819444443</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45977.562819444443</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45977.562819444443</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45977.562819444443</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45977.562819444443</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45977.562819444443</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45977.562819444443</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45977.562819444443</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45977.562819444443</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45977.562819444443</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45977.562819444443</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45977.562819444443</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45977.562819444443</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45977.562819444443</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45977.562819444443</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45977.562819444443</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45977.562819444443</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45977.562819444443</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45977.562819444443</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45977.562819444443</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45977.562819444443</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45977.562819444443</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45977.562819444443</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45977.562819444443</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45977.562819444443</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45977.562819444443</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45977.562819444443</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45977.562819444443</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45977.562819444443</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45977.562819444443</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45977.562819444443</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1"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152.56298148148198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1.1264768518522033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0.54389583333249902</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0.11373379629367264</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9.5446759260084946E-2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39118</v>
      </c>
      <c r="B8" s="18" t="str">
        <f>IFERROR(VLOOKUP(D8,DB!A:K,11,0),"")</f>
        <v>R2</v>
      </c>
      <c r="C8" s="18">
        <v>1</v>
      </c>
      <c r="D8" s="18" t="s">
        <v>39119</v>
      </c>
      <c r="E8" s="103" t="s">
        <v>39024</v>
      </c>
      <c r="F8" s="104">
        <v>45977.551516203705</v>
      </c>
      <c r="G8" s="105">
        <f ca="1">IFERROR(NOW()-F8,"-")</f>
        <v>1.1303240738925524E-2</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45977.562819444443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45977.562819444443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45977.562819444443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45977.562819444443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45977.562819444443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45977.562819444443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45977.562819444443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45977.562819444443</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45977.562819444443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45977.562819444443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45977.562819444443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45977.562819444443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45977.562819444443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45977.562819444443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45977.562819444443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45977.562819444443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45977.562819444443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45977.562819444443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45977.562819444443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45977.562819444443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45977.562819444443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45977.562819444443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45977.562819444443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45977.562819444443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45977.562819444443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45977.562819444443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45977.562819444443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45977.562819444443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45977.562819444443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45977.562819444443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45977.562819444443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45977.562819444443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45977.562819444443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45977.562819444443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45977.562819444443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45977.562819444443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45977.562819444443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45977.562819444443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45977.562819444443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45977.562819444443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45977.562819444443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45977.562819444443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45977.562819444443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45977.562819444443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45977.562819444443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45977.562819444443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45977.562819444443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45977.562819444443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45977.562819444443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45977.562819444443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45977.562819444443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45977.562819444443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45977.562819444443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45977.562819444443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45977.562819444443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45977.562819444443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45977.562819444443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45977.562819444443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45977.562819444443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45977.562819444443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45977.562819444443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45977.562819444443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45977.562819444443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45977.562819444443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45977.562819444443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45977.562819444443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45977.562819444443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45977.562819444443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45977.562819444443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45977.562819444443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45977.562819444443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45977.562819444443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45977.562819444443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45977.562819444443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45977.562819444443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45977.562819444443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45977.562819444443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45977.562819444443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45977.562819444443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45977.562819444443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45977.562819444443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45977.562819444443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45977.562819444443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45977.562819444443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45977.562819444443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45977.562819444443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45977.562819444443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45977.562819444443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45977.562819444443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45977.562819444443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45977.562819444443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45977.562819444443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45977.562819444443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45977.562819444443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45977.562819444443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45977.562819444443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45977.562819444443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45977.562819444443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45977.562819444443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45977.562819444443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45977.562819444443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45977.562819444443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45977.562819444443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45977.562819444443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45977.562819444443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45977.562819444443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45977.562819444443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45977.562819444443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45977.562819444443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45977.562819444443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45977.562819444443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45977.562819444443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45977.562819444443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45977.562819444443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45977.562819444443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45977.562819444443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45977.562819444443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45977.562819444443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45977.562819444443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45977.562819444443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45977.562819444443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45977.562819444443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45977.562819444443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45977.562819444443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45977.562819444443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45977.562819444443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45977.562819444443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45977.562819444443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45977.562819444443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45977.562819444443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45977.562819444443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45977.562819444443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45977.562819444443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45977.562819444443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45977.562819444443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45977.562819444443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45977.562819444443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45977.562819444443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45977.562819444443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45977.562819444443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45977.562819444443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45977.562819444443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45977.562819444443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45977.562819444443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45977.562819444443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45977.562819444443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45977.562819444443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45977.562819444443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45977.562819444443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45977.562819444443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45977.562819444443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45977.562819444443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45977.562819444443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45977.562819444443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45977.562819444443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45977.562819444443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45977.562819444443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45977.562819444443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45977.562819444443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45977.562819444443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45977.562819444443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45977.562819444443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45977.562819444443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45977.562819444443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45977.562819444443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45977.562819444443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45977.562819444443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45977.562819444443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45977.562819444443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45977.562819444443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45977.562819444443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45977.562819444443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45977.562819444443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45977.562819444443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45977.562819444443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45977.562819444443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45977.562819444443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45977.562819444443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45977.562819444443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45977.562819444443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45977.562819444443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45977.562819444443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45977.562819444443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45977.562819444443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45977.562819444443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45977.562819444443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45977.562819444443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45977.562819444443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45977.562819444443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45977.562819444443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45977.562819444443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45977.562819444443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45977.562819444443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45977.562819444443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45977.562819444443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45977.562819444443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45977.562819444443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45977.562819444443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45977.562819444443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45977.562819444443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45977.562819444443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45977.562819444443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45977.562819444443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45977.562819444443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45977.562819444443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45977.562819444443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45977.562819444443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45977.562819444443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45977.562819444443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45977.562819444443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45977.562819444443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45977.562819444443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45977.562819444443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45977.562819444443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45977.562819444443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45977.562819444443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45977.562819444443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45977.562819444443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45977.562819444443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45977.562819444443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45977.562819444443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45977.562819444443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45977.562819444443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45977.562819444443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45977.562819444443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45977.562819444443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45977.562819444443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45977.562819444443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45977.562819444443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45977.562819444443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45977.562819444443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45977.562819444443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45977.562819444443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45977.562819444443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45977.562819444443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45977.562819444443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45977.562819444443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45977.562819444443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45977.562819444443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45977.562819444443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45977.562819444443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45977.562819444443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45977.562819444443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45977.562819444443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45977.562819444443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45977.562819444443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45977.562819444443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45977.562819444443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45977.562819444443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45977.562819444443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45977.562819444443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45977.562819444443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45977.562819444443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45977.562819444443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45977.562819444443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45977.562819444443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45977.562819444443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45977.562819444443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45977.562819444443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45977.562819444443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45977.562819444443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45977.562819444443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45977.562819444443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45977.562819444443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45977.562819444443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45977.562819444443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45977.562819444443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45977.562819444443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45977.562819444443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45977.562819444443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45977.562819444443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45977.562819444443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45977.562819444443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45977.562819444443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45977.562819444443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45977.562819444443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45977.562819444443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45977.562819444443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45977.562819444443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45977.562819444443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45977.562819444443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45977.562819444443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45977.562819444443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45977.562819444443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45977.562819444443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45977.562819444443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45977.562819444443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45977.562819444443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45977.562819444443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45977.562819444443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45977.562819444443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45977.562819444443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45977.562819444443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45977.562819444443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45977.562819444443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45977.562819444443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45977.562819444443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45977.562819444443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45977.562819444443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45977.562819444443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45977.562819444443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45977.562819444443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45977.562819444443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45977.562819444443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45977.562819444443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45977.562819444443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45977.562819444443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45977.562819444443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45977.562819444443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45977.562819444443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45977.562819444443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45977.562819444443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45977.562819444443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45977.562819444443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45977.562819444443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45977.562819444443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45977.562819444443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45977.562819444443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45977.562819444443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45977.562819444443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45977.562819444443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45977.562819444443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45977.562819444443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45977.562819444443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45977.562819444443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45977.562819444443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45977.562819444443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45977.562819444443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45977.562819444443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45977.562819444443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45977.562819444443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45977.562819444443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45977.562819444443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45977.562819444443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45977.562819444443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45977.562819444443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45977.562819444443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45977.562819444443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45977.562819444443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45977.562819444443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45977.562819444443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45977.562819444443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45977.562819444443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45977.562819444443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45977.562819444443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45977.562819444443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45977.562819444443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45977.562819444443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45977.562819444443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45977.562819444443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45977.562819444443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45977.562819444443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45977.562819444443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45977.562819444443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45977.562819444443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45977.562819444443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45977.562819444443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45977.562819444443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45977.562819444443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45977.562819444443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45977.562819444443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45977.562819444443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45977.562819444443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45977.562819444443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45977.562819444443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45977.562819444443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45977.562819444443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45977.562819444443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45977.562819444443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45977.562819444443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45977.562819444443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45977.562819444443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45977.562819444443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45977.562819444443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45977.562819444443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45977.562819444443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45977.562819444443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45977.562819444443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45977.562819444443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45977.562819444443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45977.562819444443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45977.562819444443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45977.562819444443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45977.562819444443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45977.562819444443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45977.562819444443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45977.562819444443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45977.562819444443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45977.562819444443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45977.562819444443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45977.562819444443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45977.562819444443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45977.562819444443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45977.562819444443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45977.562819444443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45977.562819444443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45977.562819444443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45977.562819444443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45977.562819444443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45977.562819444443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45977.562819444443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45977.562819444443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45977.562819444443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45977.562819444443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45977.562819444443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45977.562819444443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45977.562819444443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45977.562819444443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45977.562819444443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45977.562819444443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45977.562819444443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45977.562819444443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45977.562819444443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45977.562819444443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45977.562819444443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45977.562819444443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45977.562819444443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45977.562819444443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45977.562819444443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45977.562819444443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45977.562819444443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45977.562819444443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45977.562819444443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45977.562819444443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45977.562819444443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45977.562819444443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45977.562819444443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45977.562819444443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45977.562819444443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45977.562819444443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45977.562819444443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45977.562819444443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45977.562819444443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45977.562819444443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45977.562819444443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45977.562819444443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45977.562819444443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45977.562819444443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45977.562819444443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45977.562819444443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45977.562819444443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45977.562819444443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45977.562819444443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45977.562819444443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45977.562819444443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45977.562819444443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45977.562819444443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45977.562819444443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45977.562819444443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45977.562819444443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45977.562819444443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45977.562819444443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45977.562819444443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45977.562819444443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45977.562819444443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45977.562819444443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45977.562819444443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45977.562819444443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45977.562819444443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45977.562819444443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45977.562819444443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45977.562819444443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45977.562819444443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45977.562819444443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45977.562819444443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45977.562819444443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45977.562819444443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45977.562819444443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45977.562819444443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45977.562819444443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45977.562819444443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45977.562819444443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45977.562819444443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45977.562819444443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45977.562819444443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45977.562819444443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45977.562819444443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45977.562819444443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45977.562819444443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45977.562819444443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45977.562819444443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45977.562819444443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45977.562819444443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45977.562819444443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45977.562819444443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45977.562819444443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45977.562819444443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45977.562819444443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45977.562819444443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45977.562819444443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45977.562819444443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45977.562819444443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45977.562819444443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45977.562819444443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45977.562819444443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45977.562819444443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45977.562819444443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45977.562819444443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45977.562819444443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45977.562819444443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45977.562819444443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45977.562819444443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45977.562819444443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45977.562819444443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45977.562819444443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45977.562819444443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45977.562819444443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45977.562819444443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45977.562819444443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45977.562819444443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45977.562819444443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45977.562819444443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45977.562819444443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45977.562819444443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45977.562819444443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45977.562819444443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45977.562819444443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45977.562819444443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45977.562819444443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45977.562819444443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45977.562819444443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45977.562819444443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45977.562819444443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45977.562819444443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45977.562819444443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45977.562819444443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45977.562819444443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45977.562819444443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45977.562819444443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45977.562819444443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45977.562819444443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45977.562819444443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45977.562819444443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45977.562819444443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45977.562819444443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45977.562819444443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45977.562819444443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45977.562819444443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45977.562819444443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45977.562819444443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45977.562819444443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45977.562819444443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45977.562819444443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45977.562819444443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45977.562819444443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45977.562819444443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45977.562819444443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45977.562819444443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45977.562819444443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45977.562819444443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45977.562819444443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45977.562819444443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45977.562819444443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45977.562819444443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45977.562819444443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45977.562819444443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45977.562819444443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45977.562819444443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45977.562819444443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45977.562819444443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45977.562819444443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45977.562819444443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45977.562819444443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45977.562819444443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45977.562819444443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45977.562819444443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45977.562819444443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45977.562819444443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45977.562819444443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45977.562819444443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45977.562819444443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45977.562819444443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45977.562819444443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45977.562819444443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45977.562819444443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45977.562819444443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45977.562819444443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45977.562819444443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45977.562819444443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45977.562819444443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45977.562819444443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45977.562819444443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45977.562819444443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45977.562819444443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45977.562819444443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45977.562819444443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45977.562819444443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45977.562819444443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45977.562819444443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45977.562819444443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45977.562819444443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45977.562819444443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45977.562819444443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45977.562819444443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45977.562819444443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45977.562819444443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45977.562819444443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45977.562819444443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45977.562819444443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45977.562819444443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45977.562819444443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45977.562819444443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45977.562819444443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45977.562819444443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45977.562819444443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45977.562819444443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45977.562819444443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45977.562819444443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45977.562819444443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45977.562819444443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45977.562819444443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45977.562819444443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45977.562819444443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45977.562819444443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45977.562819444443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45977.562819444443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45977.562819444443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45977.562819444443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45977.562819444443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45977.562819444443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45977.562819444443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45977.562819444443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45977.562819444443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45977.562819444443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45977.562819444443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45977.562819444443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45977.562819444443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45977.562819444443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45977.562819444443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45977.562819444443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45977.562819444443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45977.562819444443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45977.562819444443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45977.562819444443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45977.562819444443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45977.562819444443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45977.562819444443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45977.562819444443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45977.562819444443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45977.562819444443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45977.562819444443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45977.562819444443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45977.562819444443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45977.562819444443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45977.562819444443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45977.562819444443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45977.562819444443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45977.562819444443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45977.562819444443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45977.562819444443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45977.562819444443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45977.562819444443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45977.562819444443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45977.562819444443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45977.562819444443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45977.562819444443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45977.562819444443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45977.562819444443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45977.562819444443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45977.562819444443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45977.562819444443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45977.562819444443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45977.562819444443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45977.562819444443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45977.562819444443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45977.562819444443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45977.562819444443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45977.562819444443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45977.562819444443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45977.562819444443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45977.562819444443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45977.562819444443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45977.562819444443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45977.562819444443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45977.562819444443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45977.562819444443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45977.562819444443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45977.562819444443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45977.562819444443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45977.562819444443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45977.562819444443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45977.562819444443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45977.562819444443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45977.562819444443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45977.562819444443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45977.562819444443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45977.562819444443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45977.562819444443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45977.562819444443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45977.562819444443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45977.562819444443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45977.562819444443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45977.562819444443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45977.562819444443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45977.562819444443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45977.562819444443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45977.562819444443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45977.562819444443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45977.562819444443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45977.562819444443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45977.562819444443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45977.562819444443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45977.562819444443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45977.562819444443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45977.562819444443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45977.562819444443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45977.562819444443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45977.562819444443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45977.562819444443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45977.562819444443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45977.562819444443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45977.562819444443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45977.562819444443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45977.562819444443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45977.562819444443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45977.562819444443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45977.562819444443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45977.562819444443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45977.562819444443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45977.562819444443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45977.562819444443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45977.562819444443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45977.562819444443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45977.562819444443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45977.562819444443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45977.562819444443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45977.562819444443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45977.562819444443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45977.562819444443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45977.562819444443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45977.562819444443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45977.562819444443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45977.562819444443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45977.562819444443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45977.562819444443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45977.562819444443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45977.562819444443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45977.562819444443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45977.562819444443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45977.562819444443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45977.562819444443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45977.562819444443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45977.562819444443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45977.562819444443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45977.562819444443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45977.562819444443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45977.562819444443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45977.562819444443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45977.562819444443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45977.562819444443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45977.562819444443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45977.562819444443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45977.562819444443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45977.562819444443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45977.562819444443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45977.562819444443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45977.562819444443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45977.562819444443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45977.562819444443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45977.562819444443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45977.562819444443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45977.562819444443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45977.562819444443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45977.562819444443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45977.562819444443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45977.562819444443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45977.562819444443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45977.562819444443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45977.562819444443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45977.562819444443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45977.562819444443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45977.562819444443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45977.562819444443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45977.562819444443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45977.562819444443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45977.562819444443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45977.562819444443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45977.562819444443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45977.562819444443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45977.562819444443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45977.562819444443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45977.562819444443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45977.562819444443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45977.562819444443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45977.562819444443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45977.562819444443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45977.562819444443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45977.562819444443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45977.562819444443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45977.562819444443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45977.562819444443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45977.562819444443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45977.562819444443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45977.562819444443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45977.562819444443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45977.562819444443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45977.562819444443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45977.562819444443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45977.562819444443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45977.562819444443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45977.562819444443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45977.562819444443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45977.562819444443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45977.562819444443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45977.562819444443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45977.562819444443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45977.562819444443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45977.562819444443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45977.562819444443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45977.562819444443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45977.562819444443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45977.562819444443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45977.562819444443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45977.562819444443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45977.562819444443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45977.562819444443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45977.562819444443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45977.562819444443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45977.562819444443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45977.562819444443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45977.562819444443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45977.562819444443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45977.562819444443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45977.562819444443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45977.562819444443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45977.562819444443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45977.562819444443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45977.562819444443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45977.562819444443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45977.562819444443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45977.562819444443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45977.562819444443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45977.562819444443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45977.562819444443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45977.562819444443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45977.562819444443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45977.562819444443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45977.562819444443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45977.562819444443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45977.562819444443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45977.562819444443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45977.562819444443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45977.562819444443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45977.562819444443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45977.562819444443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45977.562819444443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45977.562819444443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45977.562819444443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45977.562819444443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45977.562819444443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45977.562819444443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45977.562819444443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45977.562819444443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45977.562819444443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45977.562819444443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45977.562819444443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45977.562819444443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45977.562819444443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45977.562819444443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45977.562819444443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45977.562819444443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45977.562819444443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45977.562819444443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45977.562819444443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45977.562819444443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45977.562819444443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45977.562819444443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45977.562819444443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45977.562819444443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45977.562819444443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45977.562819444443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45977.562819444443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45977.562819444443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45977.562819444443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45977.562819444443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45977.562819444443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45977.562819444443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45977.562819444443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45977.562819444443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45977.562819444443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45977.562819444443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45977.562819444443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45977.562819444443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45977.562819444443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45977.562819444443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45977.562819444443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45977.562819444443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45977.562819444443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45977.562819444443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45977.562819444443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45977.562819444443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45977.562819444443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45977.562819444443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45977.562819444443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45977.562819444443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45977.562819444443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45977.562819444443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45977.562819444443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45977.562819444443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45977.562819444443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45977.562819444443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45977.562819444443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45977.562819444443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45977.562819444443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45977.562819444443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45977.562819444443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45977.562819444443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45977.562819444443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45977.562819444443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45977.562819444443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45977.562819444443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45977.562819444443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45977.562819444443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45977.562819444443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45977.562819444443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45977.562819444443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45977.562819444443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45977.562819444443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45977.562819444443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45977.562819444443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45977.562819444443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45977.562819444443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45977.562819444443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45977.562819444443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45977.562819444443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45977.562819444443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45977.562819444443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45977.562819444443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45977.562819444443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45977.562819444443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45977.562819444443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45977.562819444443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45977.562819444443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45977.562819444443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45977.562819444443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45977.562819444443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45977.562819444443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45977.562819444443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45977.562819444443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45977.562819444443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45977.562819444443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45977.562819444443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45977.562819444443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45977.562819444443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45977.562819444443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45977.562819444443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45977.562819444443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45977.562819444443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45977.562819444443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45977.562819444443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45977.562819444443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45977.562819444443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45977.562819444443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45977.562819444443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45977.562819444443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45977.562819444443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45977.562819444443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45977.562819444443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45977.562819444443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45977.562819444443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45977.562819444443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45977.562819444443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45977.562819444443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45977.562819444443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45977.562819444443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45977.562819444443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45977.562819444443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45977.562819444443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45977.562819444443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45977.562819444443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45977.562819444443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45977.562819444443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45977.562819444443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45977.562819444443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45977.562819444443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45977.562819444443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45977.562819444443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45977.562819444443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45977.562819444443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45977.562819444443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45977.562819444443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45977.562819444443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45977.562819444443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45977.562819444443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45977.562819444443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45977.562819444443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45977.562819444443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45977.562819444443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45977.562819444443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45977.562819444443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45977.562819444443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45977.562819444443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45977.562819444443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45977.562819444443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45977.562819444443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45977.562819444443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45977.562819444443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45977.562819444443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45977.562819444443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45977.562819444443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45977.562819444443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274.08210185184726</v>
      </c>
      <c r="H2" s="96">
        <v>45703.474768518521</v>
      </c>
      <c r="I2" s="96" t="str">
        <f>IFERROR(VLOOKUP(D2,DB!A:F,6,0),"")</f>
        <v>SCECO</v>
      </c>
      <c r="J2" s="96" t="str">
        <f>IFERROR(VLOOKUP(D2,DB!A:G,7,0),"")</f>
        <v>Dead</v>
      </c>
      <c r="K2" s="98" t="s">
        <v>39123</v>
      </c>
      <c r="L2" s="92" t="str">
        <f>IFERROR(VLOOKUP(D2,DB!A:I,9,0),"")</f>
        <v>Latis</v>
      </c>
    </row>
    <row r="3" spans="1:16" ht="15" customHeight="1">
      <c r="A3" s="128" t="s">
        <v>39124</v>
      </c>
      <c r="B3" s="128" t="str">
        <f>IFERROR(VLOOKUP(D3,DB!A:K,11,0),"")</f>
        <v>R4</v>
      </c>
      <c r="C3" s="94">
        <v>1</v>
      </c>
      <c r="D3" s="92" t="s">
        <v>29510</v>
      </c>
      <c r="E3" s="95" t="s">
        <v>39021</v>
      </c>
      <c r="F3" s="96"/>
      <c r="G3" s="97">
        <f ca="1">IFERROR(NOW()-F3,"")</f>
        <v>45977.562819444443</v>
      </c>
      <c r="H3" s="96">
        <v>45977.482881944445</v>
      </c>
      <c r="I3" s="128" t="str">
        <f>IFERROR(VLOOKUP(D3,DB!A:F,6,0),"")</f>
        <v>SCECO</v>
      </c>
      <c r="J3" s="128" t="str">
        <f>IFERROR(VLOOKUP(D3,DB!A:G,7,0),"")</f>
        <v>Dead</v>
      </c>
      <c r="K3" s="98" t="s">
        <v>39125</v>
      </c>
      <c r="L3" s="92" t="str">
        <f>IFERROR(VLOOKUP(D3,DB!A:I,9,0),"")</f>
        <v>Latis</v>
      </c>
    </row>
    <row r="4" spans="1:16" ht="15" customHeight="1">
      <c r="A4" s="128"/>
      <c r="B4" s="128" t="str">
        <f>IFERROR(VLOOKUP(D4,DB!A:K,11,0),"")</f>
        <v/>
      </c>
      <c r="C4" s="94"/>
      <c r="D4" s="92"/>
      <c r="E4" s="95"/>
      <c r="F4" s="96"/>
      <c r="G4" s="97">
        <f ca="1">IFERROR(NOW()-F4,"")</f>
        <v>45977.562819444443</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45977.562819444443</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45977.562819444443</v>
      </c>
      <c r="H6" s="96"/>
      <c r="I6" s="128" t="str">
        <f>IFERROR(VLOOKUP(D6,DB!A:F,6,0),"")</f>
        <v/>
      </c>
      <c r="J6" s="128" t="str">
        <f>IFERROR(VLOOKUP(D6,DB!A:G,7,0),"")</f>
        <v/>
      </c>
      <c r="K6" s="98"/>
      <c r="L6" s="92" t="str">
        <f>IFERROR(VLOOKUP(D6,DB!A:I,9,0),"")</f>
        <v/>
      </c>
    </row>
    <row r="7" spans="1:16" ht="15" customHeight="1">
      <c r="A7" s="128"/>
      <c r="B7" s="128" t="str">
        <f>IFERROR(VLOOKUP(D7,DB!A:K,11,0),"")</f>
        <v>R4</v>
      </c>
      <c r="C7" s="94"/>
      <c r="D7" s="92" t="s">
        <v>39126</v>
      </c>
      <c r="E7" s="95"/>
      <c r="F7" s="96"/>
      <c r="G7" s="97">
        <f ca="1">IFERROR(NOW()-F7,"")</f>
        <v>45977.562819444443</v>
      </c>
      <c r="H7" s="96"/>
      <c r="I7" s="128" t="str">
        <f>IFERROR(VLOOKUP(D7,DB!A:F,6,0),"")</f>
        <v>SCECO</v>
      </c>
      <c r="J7" s="128" t="str">
        <f>IFERROR(VLOOKUP(D7,DB!A:G,7,0),"")</f>
        <v>Dead+In progress</v>
      </c>
      <c r="K7" s="98"/>
      <c r="L7" s="92" t="str">
        <f>IFERROR(VLOOKUP(D7,DB!A:I,9,0),"")</f>
        <v>Latis</v>
      </c>
    </row>
    <row r="8" spans="1:16" ht="15" customHeight="1">
      <c r="A8" s="128"/>
      <c r="B8" s="128" t="str">
        <f>IFERROR(VLOOKUP(D8,DB!A:K,11,0),"")</f>
        <v/>
      </c>
      <c r="C8" s="94"/>
      <c r="D8" s="92"/>
      <c r="E8" s="95"/>
      <c r="F8" s="96"/>
      <c r="G8" s="97">
        <f ca="1">IFERROR(NOW()-F8,"")</f>
        <v>45977.562819444443</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45977.562819444443</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45977.562819444443</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45977.562819444443</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45977.562819444443</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45977.562819444443</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45977.562819444443</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45977.562819444443</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45977.562819444443</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45977.562819444443</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45977.562819444443</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45977.562819444443</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45977.562819444443</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45977.562819444443</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45977.562819444443</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45977.562819444443</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45977.562819444443</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45977.562819444443</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45977.562819444443</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45977.562819444443</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45977.562819444443</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45977.562819444443</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45977.562819444443</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45977.562819444443</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45977.562819444443</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45977.562819444443</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45977.562819444443</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45977.562819444443</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45977.562819444443</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45977.562819444443</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45977.562819444443</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45977.562819444443</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45977.562819444443</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45977.562819444443</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45977.562819444443</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45977.562819444443</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45977.562819444443</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45977.562819444443</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45977.562819444443</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45977.562819444443</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45977.562819444443</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45977.562819444443</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45977.562819444443</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45977.562819444443</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45977.562819444443</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45977.562819444443</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45977.562819444443</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45977.562819444443</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45977.562819444443</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45977.562819444443</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45977.562819444443</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45977.562819444443</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45977.562819444443</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45977.562819444443</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45977.562819444443</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45977.562819444443</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45977.562819444443</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45977.562819444443</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45977.562819444443</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45977.562819444443</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45977.562819444443</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45977.562819444443</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45977.562819444443</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45977.562819444443</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45977.562819444443</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45977.562819444443</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45977.562819444443</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85.730759259255137</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51.373942129626812</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28.901708333331044</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8.7142199074078235</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55">
        <v>45977.514803240738</v>
      </c>
      <c r="G6" s="119">
        <f t="shared" ca="1" si="2"/>
        <v>4.8016203705628868E-2</v>
      </c>
      <c r="H6" s="155">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45977.562819444443</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45977.562819444443</v>
      </c>
      <c r="H8" s="117"/>
      <c r="I8" s="117" t="str">
        <f>IFERROR(VLOOKUP(D8,DB!A:F,6,0),"")</f>
        <v/>
      </c>
      <c r="J8" s="117" t="str">
        <f>IFERROR(VLOOKUP(D8,DB!A:G,7,0),"")</f>
        <v/>
      </c>
      <c r="K8" s="117"/>
      <c r="L8" s="117" t="str">
        <f>IFERROR(VLOOKUP(D8,DB!A:I,9,0),"")</f>
        <v/>
      </c>
    </row>
    <row r="9" spans="1:13">
      <c r="A9" s="117"/>
      <c r="B9" s="117" t="str">
        <f>IFERROR(VLOOKUP(D9,DB!A:K,11,0),"")</f>
        <v>R5</v>
      </c>
      <c r="C9" s="117"/>
      <c r="D9" s="117" t="s">
        <v>33380</v>
      </c>
      <c r="E9" s="117"/>
      <c r="F9" s="117"/>
      <c r="G9" s="119">
        <f t="shared" ca="1" si="2"/>
        <v>45977.562819444443</v>
      </c>
      <c r="H9" s="117"/>
      <c r="I9" s="117" t="str">
        <f>IFERROR(VLOOKUP(D9,DB!A:F,6,0),"")</f>
        <v>SCECO</v>
      </c>
      <c r="J9" s="117" t="str">
        <f>IFERROR(VLOOKUP(D9,DB!A:G,7,0),"")</f>
        <v>Weak</v>
      </c>
      <c r="K9" s="117"/>
      <c r="L9" s="117" t="str">
        <f>IFERROR(VLOOKUP(D9,DB!A:I,9,0),"")</f>
        <v>Latis</v>
      </c>
    </row>
    <row r="10" spans="1:13">
      <c r="A10" s="117"/>
      <c r="B10" s="117" t="str">
        <f>IFERROR(VLOOKUP(D10,DB!A:K,11,0),"")</f>
        <v/>
      </c>
      <c r="C10" s="117"/>
      <c r="D10" s="117"/>
      <c r="E10" s="117"/>
      <c r="F10" s="117"/>
      <c r="G10" s="119">
        <f t="shared" ca="1" si="2"/>
        <v>45977.562819444443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45977.562819444443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45977.562819444443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45977.562819444443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45977.562819444443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45977.562819444443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45977.562819444443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45977.562819444443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45977.562819444443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45977.562819444443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45977.562819444443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45977.562819444443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45977.562819444443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45977.562819444443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45977.562819444443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45977.562819444443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45977.562819444443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45977.562819444443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45977.562819444443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45977.562819444443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45977.562819444443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45977.562819444443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45977.562819444443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45977.562819444443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45977.562819444443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45977.562819444443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45977.562819444443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45977.562819444443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45977.562819444443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45977.562819444443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45977.562819444443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45977.562819444443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45977.562819444443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45977.562819444443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45977.562819444443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45977.562819444443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45977.562819444443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45977.562819444443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45977.562819444443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45977.562819444443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45977.562819444443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45977.562819444443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45977.562819444443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45977.562819444443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45977.562819444443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45977.562819444443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45977.562819444443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45977.562819444443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45977.562819444443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45977.562819444443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45977.562819444443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45977.562819444443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45977.562819444443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45977.562819444443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45977.562819444443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45977.562819444443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45977.562819444443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45977.562819444443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45977.562819444443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45977.562819444443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45977.562819444443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45977.562819444443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45977.562819444443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45977.562819444443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45977.562819444443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45977.562819444443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45977.562819444443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45977.562819444443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45977.562819444443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45977.562819444443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45977.562819444443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45977.562819444443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45977.562819444443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45977.562819444443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45977.562819444443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45977.562819444443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45977.562819444443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45977.562819444443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45977.562819444443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45977.562819444443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45977.562819444443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45977.562819444443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45977.562819444443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45977.562819444443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45977.562819444443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45977.562819444443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45977.562819444443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45977.562819444443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45977.562819444443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45977.562819444443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45977.562819444443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45977.562819444443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45977.562819444443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45977.562819444443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45977.562819444443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45977.562819444443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45977.562819444443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45977.562819444443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45977.562819444443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45977.562819444443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45977.562819444443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45977.562819444443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45977.562819444443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45977.562819444443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45977.562819444443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45977.562819444443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45977.562819444443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45977.562819444443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45977.562819444443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45977.562819444443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45977.562819444443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45977.562819444443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45977.562819444443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45977.562819444443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45977.562819444443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45977.562819444443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45977.562819444443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45977.562819444443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45977.562819444443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45977.562819444443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45977.562819444443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45977.562819444443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45977.562819444443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45977.562819444443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45977.562819444443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45977.562819444443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45977.562819444443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45977.562819444443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45977.562819444443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45977.562819444443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45977.562819444443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45977.562819444443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45977.562819444443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45977.562819444443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45977.562819444443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45977.562819444443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45977.562819444443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45977.562819444443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45977.562819444443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45977.562819444443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45977.562819444443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45977.562819444443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45977.562819444443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45977.562819444443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45977.562819444443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45977.562819444443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45977.562819444443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45977.562819444443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45977.562819444443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45977.562819444443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45977.562819444443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45977.562819444443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45977.562819444443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45977.562819444443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45977.562819444443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45977.562819444443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45977.562819444443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45977.562819444443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45977.562819444443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45977.562819444443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45977.562819444443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39124</v>
      </c>
      <c r="B2" s="134" t="str">
        <f>IFERROR(VLOOKUP(D2,DB!A:K,11,0),"")</f>
        <v>R6</v>
      </c>
      <c r="C2" s="135">
        <v>3</v>
      </c>
      <c r="D2" s="154" t="s">
        <v>38687</v>
      </c>
      <c r="E2" s="117" t="s">
        <v>39021</v>
      </c>
      <c r="F2" s="153"/>
      <c r="G2" s="75">
        <f ca="1">IFERROR(NOW()-F2,"-")</f>
        <v>45977.562819444443</v>
      </c>
      <c r="H2" s="136">
        <v>45977.436620370368</v>
      </c>
      <c r="I2" s="134" t="str">
        <f>IFERROR(VLOOKUP(D2,DB!A:F,6,0),"")</f>
        <v>SCECO</v>
      </c>
      <c r="J2" s="134" t="str">
        <f>IFERROR(VLOOKUP(D2,DB!A:G,7,0),"")</f>
        <v>No BB Shifted</v>
      </c>
      <c r="K2" s="137" t="s">
        <v>39137</v>
      </c>
      <c r="L2" s="138" t="str">
        <f>IFERROR(VLOOKUP(D2,DB!A:I,9,0),"")</f>
        <v>Latis</v>
      </c>
    </row>
    <row r="3" spans="1:16382" ht="31.5" customHeight="1">
      <c r="A3" s="133"/>
      <c r="B3" s="134" t="str">
        <f>IFERROR(VLOOKUP(D3,DB!A:K,11,0),"")</f>
        <v>R6</v>
      </c>
      <c r="C3" s="135"/>
      <c r="D3" s="156" t="s">
        <v>37801</v>
      </c>
      <c r="E3" s="117"/>
      <c r="F3" s="136"/>
      <c r="G3" s="105">
        <f t="shared" ref="G3:G7" ca="1" si="0">IFERROR(NOW()-F3,"-")</f>
        <v>45977.562819444443</v>
      </c>
      <c r="H3" s="136"/>
      <c r="I3" s="134" t="str">
        <f>IFERROR(VLOOKUP(D3,DB!A:F,6,0),"")</f>
        <v>SCECO</v>
      </c>
      <c r="J3" s="134" t="str">
        <f>IFERROR(VLOOKUP(D3,DB!A:G,7,0),"")</f>
        <v>Dead</v>
      </c>
      <c r="K3" s="137"/>
      <c r="L3" s="138" t="str">
        <f>IFERROR(VLOOKUP(D3,DB!A:I,9,0),"")</f>
        <v>Latis</v>
      </c>
    </row>
    <row r="4" spans="1:16382" ht="31.5" customHeight="1">
      <c r="A4" s="133"/>
      <c r="B4" s="134" t="str">
        <f>IFERROR(VLOOKUP(D4,DB!A:K,11,0),"")</f>
        <v/>
      </c>
      <c r="C4" s="135"/>
      <c r="D4" s="134"/>
      <c r="E4" s="117"/>
      <c r="F4" s="136"/>
      <c r="G4" s="105">
        <f t="shared" ca="1" si="0"/>
        <v>45977.562819444443</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45977.562819444443</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45977.562819444443</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45977.562819444443</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45977.562819444443</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45977.562819444443</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45977.562819444443</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45977.562819444443</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45977.562819444443</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45977.562819444443</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45977.562819444443</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45977.562819444443</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45977.562819444443</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45977.562819444443</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45977.562819444443</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45977.562819444443</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45977.562819444443</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45977.562819444443</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45977.562819444443</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45977.562819444443</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45977.562819444443</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45977.562819444443</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45977.562819444443</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45977.562819444443</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45977.562819444443</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45977.562819444443</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45977.562819444443</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45977.562819444443</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45977.562819444443</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45977.562819444443</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45977.562819444443</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45977.562819444443</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45977.562819444443</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45977.562819444443</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45977.562819444443</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45977.562819444443</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45977.562819444443</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45977.562819444443</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45977.562819444443</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45977.562819444443</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45977.562819444443</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45977.562819444443</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45977.562819444443</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45977.562819444443</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45977.562819444443</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45977.562819444443</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45977.562819444443</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45977.562819444443</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45977.562819444443</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45977.562819444443</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45977.562819444443</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45977.562819444443</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45977.562819444443</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45977.562819444443</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45977.562819444443</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45977.562819444443</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45977.562819444443</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45977.562819444443</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45977.562819444443</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45977.562819444443</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45977.562819444443</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45977.562819444443</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45977.562819444443</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45977.562819444443</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45977.562819444443</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45977.562819444443</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45977.562819444443</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45977.562819444443</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45977.562819444443</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45977.562819444443</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45977.562819444443</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45977.562819444443</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45977.562819444443</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45977.562819444443</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45977.562819444443</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45977.562819444443</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45977.562819444443</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45977.562819444443</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45977.562819444443</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45977.562819444443</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45977.562819444443</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45977.562819444443</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45977.562819444443</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45977.562819444443</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45977.562819444443</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45977.562819444443</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45977.562819444443</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45977.562819444443</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45977.562819444443</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45977.562819444443</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45977.562819444443</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45977.562819444443</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45977.562819444443</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45977.562819444443</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45977.562819444443</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45977.562819444443</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45977.562819444443</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45977.562819444443</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45977.562819444443</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45977.562819444443</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45977.562819444443</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45977.562819444443</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2025-11-16T10:31:16Z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